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28" firstSheet="1" activeTab="4"/>
  </bookViews>
  <sheets>
    <sheet name="Élite H" sheetId="1" r:id="rId1"/>
    <sheet name="JR Homme" sheetId="2" r:id="rId2"/>
    <sheet name="Homme C" sheetId="3" r:id="rId3"/>
    <sheet name="Homme B" sheetId="4" r:id="rId4"/>
    <sheet name="Homme A" sheetId="5" r:id="rId5"/>
    <sheet name="Homme D" sheetId="6" r:id="rId6"/>
    <sheet name="Élite Femme" sheetId="7" r:id="rId7"/>
    <sheet name="JR Femme" sheetId="8" r:id="rId8"/>
    <sheet name="Femme A" sheetId="9" r:id="rId9"/>
    <sheet name="Femme B" sheetId="10" r:id="rId10"/>
    <sheet name="Femme C" sheetId="11" r:id="rId11"/>
    <sheet name="Femme D" sheetId="12" r:id="rId12"/>
    <sheet name="Feuil1" sheetId="13" r:id="rId13"/>
  </sheets>
  <definedNames>
    <definedName name="_xlnm.Print_Area" localSheetId="0">'Élite H'!$A$1:$R$32</definedName>
  </definedNames>
  <calcPr fullCalcOnLoad="1"/>
</workbook>
</file>

<file path=xl/sharedStrings.xml><?xml version="1.0" encoding="utf-8"?>
<sst xmlns="http://schemas.openxmlformats.org/spreadsheetml/2006/main" count="630" uniqueCount="163">
  <si>
    <t>Ordre</t>
  </si>
  <si>
    <t>Prénom</t>
  </si>
  <si>
    <t>Nom de famille</t>
  </si>
  <si>
    <t>Voie 1</t>
  </si>
  <si>
    <t>Voie 2</t>
  </si>
  <si>
    <t>Étape Coupe Québec :</t>
  </si>
  <si>
    <t>Lieux de l'évènement:</t>
  </si>
  <si>
    <t>Date:</t>
  </si>
  <si>
    <t>Catégories:</t>
  </si>
  <si>
    <t>Temps</t>
  </si>
  <si>
    <t>Total Qualif</t>
  </si>
  <si>
    <t>Pos</t>
  </si>
  <si>
    <t>FINAL</t>
  </si>
  <si>
    <t>Équipe</t>
  </si>
  <si>
    <t>No Dossard</t>
  </si>
  <si>
    <t>Nombre de participants :</t>
  </si>
  <si>
    <t>Quota Finale</t>
  </si>
  <si>
    <t>Ronde Suivante</t>
  </si>
  <si>
    <t>Discipline :</t>
  </si>
  <si>
    <t>Vitesse</t>
  </si>
  <si>
    <t>FINALE</t>
  </si>
  <si>
    <t>CHAMPIONNAT</t>
  </si>
  <si>
    <t>Délire</t>
  </si>
  <si>
    <t>Temps2</t>
  </si>
  <si>
    <t>Temps3</t>
  </si>
  <si>
    <t>Colonne4</t>
  </si>
  <si>
    <t>Colonne5</t>
  </si>
  <si>
    <t>Colonne6</t>
  </si>
  <si>
    <t>Temps7</t>
  </si>
  <si>
    <t>Temps8</t>
  </si>
  <si>
    <t>Temps9</t>
  </si>
  <si>
    <t>Colonne11</t>
  </si>
  <si>
    <t>TEMPS4</t>
  </si>
  <si>
    <t>Élite Homme</t>
  </si>
  <si>
    <t>Junior Homme</t>
  </si>
  <si>
    <t>C Homme</t>
  </si>
  <si>
    <t>B Homme</t>
  </si>
  <si>
    <t>A Homme</t>
  </si>
  <si>
    <t>D Homme</t>
  </si>
  <si>
    <t>Élite Femme</t>
  </si>
  <si>
    <t>A Femme</t>
  </si>
  <si>
    <t>Junior Femme</t>
  </si>
  <si>
    <t>B Femme</t>
  </si>
  <si>
    <t>C Femme</t>
  </si>
  <si>
    <t>D Femme</t>
  </si>
  <si>
    <t>Germain Ampleman</t>
  </si>
  <si>
    <t>Amélie</t>
  </si>
  <si>
    <t>CCEQ</t>
  </si>
  <si>
    <t>ALLEZ UP</t>
  </si>
  <si>
    <t>Dryburgh</t>
  </si>
  <si>
    <t>Megan</t>
  </si>
  <si>
    <t xml:space="preserve">Huppé </t>
  </si>
  <si>
    <t>Aurélie</t>
  </si>
  <si>
    <t>AAD</t>
  </si>
  <si>
    <t>Charlotte</t>
  </si>
  <si>
    <t>Tremblay</t>
  </si>
  <si>
    <t>ALTITUDE</t>
  </si>
  <si>
    <t xml:space="preserve">Phipps </t>
  </si>
  <si>
    <t>Genevieve</t>
  </si>
  <si>
    <t>Pulina</t>
  </si>
  <si>
    <t>Anna</t>
  </si>
  <si>
    <t>Roy</t>
  </si>
  <si>
    <t>Babette</t>
  </si>
  <si>
    <t>HR</t>
  </si>
  <si>
    <t>Mathieu</t>
  </si>
  <si>
    <t>Samuel</t>
  </si>
  <si>
    <t>Charbonneau</t>
  </si>
  <si>
    <t>Jacob</t>
  </si>
  <si>
    <t>Laprise</t>
  </si>
  <si>
    <t>Charles</t>
  </si>
  <si>
    <t>Valence</t>
  </si>
  <si>
    <t xml:space="preserve">Hugo </t>
  </si>
  <si>
    <t>Knesevitch</t>
  </si>
  <si>
    <t>Gabriel</t>
  </si>
  <si>
    <t>VERTICAL</t>
  </si>
  <si>
    <t>Coderre</t>
  </si>
  <si>
    <t>Sasha</t>
  </si>
  <si>
    <t>Vincent</t>
  </si>
  <si>
    <t>Lévesque</t>
  </si>
  <si>
    <t>Émile</t>
  </si>
  <si>
    <t>Belisle</t>
  </si>
  <si>
    <t>Manuel</t>
  </si>
  <si>
    <t>Bertrand</t>
  </si>
  <si>
    <t>Sophiane</t>
  </si>
  <si>
    <t>Mia</t>
  </si>
  <si>
    <t>Demers Lapointe</t>
  </si>
  <si>
    <t>Imbeault</t>
  </si>
  <si>
    <t>Mathis</t>
  </si>
  <si>
    <t>Ducas</t>
  </si>
  <si>
    <t>Bastien</t>
  </si>
  <si>
    <t>Ng</t>
  </si>
  <si>
    <t>Jason</t>
  </si>
  <si>
    <t>Bilodeau</t>
  </si>
  <si>
    <t>Francis</t>
  </si>
  <si>
    <t>Fournier</t>
  </si>
  <si>
    <t>Nicolas</t>
  </si>
  <si>
    <t>Mimeault</t>
  </si>
  <si>
    <t>Denis</t>
  </si>
  <si>
    <t>David</t>
  </si>
  <si>
    <t>Sirois</t>
  </si>
  <si>
    <t>Van Den Bosch</t>
  </si>
  <si>
    <t>Kiefer</t>
  </si>
  <si>
    <t>Rouleau</t>
  </si>
  <si>
    <t>Xavier</t>
  </si>
  <si>
    <t>Martin</t>
  </si>
  <si>
    <t>Boudreau-Richard</t>
  </si>
  <si>
    <t>Noah</t>
  </si>
  <si>
    <t>Trudeau</t>
  </si>
  <si>
    <t>Zachary</t>
  </si>
  <si>
    <t>Paradis-Roberge</t>
  </si>
  <si>
    <t>Olivier</t>
  </si>
  <si>
    <t>Nathanael</t>
  </si>
  <si>
    <t>Lebel</t>
  </si>
  <si>
    <t>Félix-Antoine</t>
  </si>
  <si>
    <t xml:space="preserve">Laroche </t>
  </si>
  <si>
    <t xml:space="preserve">Charbonneau </t>
  </si>
  <si>
    <t>Andy</t>
  </si>
  <si>
    <t xml:space="preserve">Tremblay </t>
  </si>
  <si>
    <t>Maxim</t>
  </si>
  <si>
    <t>Knesevith</t>
  </si>
  <si>
    <t>Simard</t>
  </si>
  <si>
    <t>Étienne</t>
  </si>
  <si>
    <t>Scherer</t>
  </si>
  <si>
    <t>Quimper St-Yves</t>
  </si>
  <si>
    <t>Mikael</t>
  </si>
  <si>
    <t xml:space="preserve">Boisvert </t>
  </si>
  <si>
    <t>Lauzon</t>
  </si>
  <si>
    <t>Courtemanche</t>
  </si>
  <si>
    <t>Alexandre</t>
  </si>
  <si>
    <t>Vertical</t>
  </si>
  <si>
    <t>Chouinard</t>
  </si>
  <si>
    <t>Annie</t>
  </si>
  <si>
    <t>Lajoie</t>
  </si>
  <si>
    <t>Lisa</t>
  </si>
  <si>
    <t>Bellefeuille</t>
  </si>
  <si>
    <t>Sophie</t>
  </si>
  <si>
    <t>Landry</t>
  </si>
  <si>
    <t>Eve-Marie</t>
  </si>
  <si>
    <t>Maurice-Kiepura</t>
  </si>
  <si>
    <t>Élise</t>
  </si>
  <si>
    <t>Michel</t>
  </si>
  <si>
    <t>camille</t>
  </si>
  <si>
    <t>Légaré</t>
  </si>
  <si>
    <t>Élisabeth</t>
  </si>
  <si>
    <t>Lague</t>
  </si>
  <si>
    <t>Mélanie</t>
  </si>
  <si>
    <t>Leblanc-Limoges</t>
  </si>
  <si>
    <t>Vaillancourt</t>
  </si>
  <si>
    <t>Rosalie</t>
  </si>
  <si>
    <t>Dubé Laroche</t>
  </si>
  <si>
    <t>Maggy</t>
  </si>
  <si>
    <t>Moquin-Bissonnette</t>
  </si>
  <si>
    <t>Andréanne</t>
  </si>
  <si>
    <t xml:space="preserve">Gendron </t>
  </si>
  <si>
    <t>Raphaelle</t>
  </si>
  <si>
    <t>Royer-Gagné</t>
  </si>
  <si>
    <t>Alice</t>
  </si>
  <si>
    <t xml:space="preserve">Sophie </t>
  </si>
  <si>
    <t>Drolet-Roy</t>
  </si>
  <si>
    <t>Léa</t>
  </si>
  <si>
    <t>Bergeron</t>
  </si>
  <si>
    <t>Allyson</t>
  </si>
  <si>
    <t>Clossette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</si>
</sst>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Continuous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textRotation="90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center" textRotation="90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center"/>
      <protection locked="0"/>
    </xf>
    <xf numFmtId="0" fontId="0" fillId="9" borderId="0" xfId="0" applyFill="1" applyAlignment="1" applyProtection="1">
      <alignment/>
      <protection/>
    </xf>
    <xf numFmtId="0" fontId="0" fillId="6" borderId="1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4" fillId="0" borderId="10" xfId="132" applyFont="1" applyFill="1" applyBorder="1" applyAlignment="1" applyProtection="1">
      <alignment horizontal="left"/>
      <protection locked="0"/>
    </xf>
    <xf numFmtId="0" fontId="24" fillId="0" borderId="10" xfId="132" applyNumberFormat="1" applyFont="1" applyFill="1" applyBorder="1" applyAlignment="1" applyProtection="1">
      <alignment horizontal="center"/>
      <protection locked="0"/>
    </xf>
    <xf numFmtId="0" fontId="23" fillId="0" borderId="10" xfId="0" applyNumberFormat="1" applyFont="1" applyFill="1" applyBorder="1" applyAlignment="1" applyProtection="1">
      <alignment horizontal="left" shrinkToFit="1"/>
      <protection locked="0"/>
    </xf>
    <xf numFmtId="0" fontId="23" fillId="0" borderId="10" xfId="0" applyNumberFormat="1" applyFont="1" applyFill="1" applyBorder="1" applyAlignment="1" applyProtection="1">
      <alignment horizontal="center" shrinkToFit="1"/>
      <protection locked="0"/>
    </xf>
    <xf numFmtId="0" fontId="24" fillId="0" borderId="10" xfId="132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left" shrinkToFit="1"/>
      <protection locked="0"/>
    </xf>
    <xf numFmtId="0" fontId="1" fillId="34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/>
      <protection/>
    </xf>
    <xf numFmtId="0" fontId="24" fillId="35" borderId="10" xfId="122" applyFont="1" applyFill="1" applyBorder="1">
      <alignment/>
      <protection/>
    </xf>
    <xf numFmtId="0" fontId="24" fillId="0" borderId="10" xfId="122" applyBorder="1">
      <alignment/>
      <protection/>
    </xf>
    <xf numFmtId="0" fontId="24" fillId="0" borderId="10" xfId="122" applyBorder="1" applyAlignment="1">
      <alignment horizontal="center"/>
      <protection/>
    </xf>
    <xf numFmtId="0" fontId="24" fillId="0" borderId="10" xfId="122" applyBorder="1" applyProtection="1">
      <alignment/>
      <protection locked="0"/>
    </xf>
    <xf numFmtId="0" fontId="24" fillId="0" borderId="10" xfId="122" applyBorder="1" applyAlignment="1" applyProtection="1">
      <alignment horizontal="left"/>
      <protection locked="0"/>
    </xf>
    <xf numFmtId="0" fontId="43" fillId="35" borderId="10" xfId="87" applyFont="1" applyFill="1" applyBorder="1" applyAlignment="1">
      <alignment/>
      <protection/>
    </xf>
    <xf numFmtId="0" fontId="43" fillId="0" borderId="10" xfId="87" applyFont="1" applyFill="1" applyBorder="1" applyAlignment="1">
      <alignment/>
      <protection/>
    </xf>
    <xf numFmtId="0" fontId="24" fillId="0" borderId="10" xfId="122" applyFill="1" applyBorder="1" applyAlignment="1">
      <alignment horizontal="center"/>
      <protection/>
    </xf>
    <xf numFmtId="0" fontId="24" fillId="35" borderId="10" xfId="122" applyFont="1" applyFill="1" applyBorder="1" applyAlignment="1">
      <alignment horizontal="left"/>
      <protection/>
    </xf>
    <xf numFmtId="0" fontId="24" fillId="0" borderId="10" xfId="122" applyFill="1" applyBorder="1">
      <alignment/>
      <protection/>
    </xf>
    <xf numFmtId="0" fontId="43" fillId="0" borderId="10" xfId="87" applyFont="1" applyBorder="1" applyAlignment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3" fillId="0" borderId="10" xfId="87" applyFont="1" applyFill="1" applyBorder="1" applyAlignment="1">
      <alignment horizontal="center"/>
      <protection/>
    </xf>
    <xf numFmtId="0" fontId="24" fillId="35" borderId="10" xfId="136" applyFont="1" applyFill="1" applyBorder="1">
      <alignment/>
      <protection/>
    </xf>
    <xf numFmtId="0" fontId="24" fillId="0" borderId="10" xfId="136" applyBorder="1">
      <alignment/>
      <protection/>
    </xf>
    <xf numFmtId="0" fontId="24" fillId="0" borderId="10" xfId="136" applyFill="1" applyBorder="1" applyAlignment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24" fillId="0" borderId="10" xfId="122" applyFill="1" applyBorder="1" applyAlignment="1" applyProtection="1">
      <alignment horizontal="center"/>
      <protection locked="0"/>
    </xf>
    <xf numFmtId="0" fontId="24" fillId="0" borderId="10" xfId="122" applyFill="1" applyBorder="1" applyAlignment="1" applyProtection="1">
      <alignment horizontal="left"/>
      <protection locked="0"/>
    </xf>
    <xf numFmtId="0" fontId="24" fillId="0" borderId="10" xfId="122" applyFill="1" applyBorder="1" applyProtection="1">
      <alignment/>
      <protection locked="0"/>
    </xf>
    <xf numFmtId="0" fontId="24" fillId="0" borderId="11" xfId="122" applyBorder="1">
      <alignment/>
      <protection/>
    </xf>
    <xf numFmtId="0" fontId="23" fillId="0" borderId="10" xfId="122" applyFont="1" applyFill="1" applyBorder="1" applyAlignment="1">
      <alignment horizontal="center"/>
      <protection/>
    </xf>
    <xf numFmtId="0" fontId="24" fillId="0" borderId="10" xfId="122" applyFont="1" applyBorder="1">
      <alignment/>
      <protection/>
    </xf>
    <xf numFmtId="0" fontId="24" fillId="0" borderId="10" xfId="122" applyFont="1" applyFill="1" applyBorder="1">
      <alignment/>
      <protection/>
    </xf>
    <xf numFmtId="0" fontId="24" fillId="0" borderId="10" xfId="122" applyFont="1" applyBorder="1" applyAlignment="1">
      <alignment horizontal="left"/>
      <protection/>
    </xf>
    <xf numFmtId="2" fontId="1" fillId="34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10" xfId="0" applyNumberFormat="1" applyBorder="1" applyAlignment="1" applyProtection="1">
      <alignment horizontal="center"/>
      <protection/>
    </xf>
    <xf numFmtId="2" fontId="0" fillId="6" borderId="1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</cellXfs>
  <cellStyles count="1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10" xfId="43"/>
    <cellStyle name="Commentaire 11" xfId="44"/>
    <cellStyle name="Commentaire 12" xfId="45"/>
    <cellStyle name="Commentaire 13" xfId="46"/>
    <cellStyle name="Commentaire 14" xfId="47"/>
    <cellStyle name="Commentaire 15" xfId="48"/>
    <cellStyle name="Commentaire 16" xfId="49"/>
    <cellStyle name="Commentaire 17" xfId="50"/>
    <cellStyle name="Commentaire 18" xfId="51"/>
    <cellStyle name="Commentaire 19" xfId="52"/>
    <cellStyle name="Commentaire 2" xfId="53"/>
    <cellStyle name="Commentaire 20" xfId="54"/>
    <cellStyle name="Commentaire 21" xfId="55"/>
    <cellStyle name="Commentaire 22" xfId="56"/>
    <cellStyle name="Commentaire 23" xfId="57"/>
    <cellStyle name="Commentaire 24" xfId="58"/>
    <cellStyle name="Commentaire 25" xfId="59"/>
    <cellStyle name="Commentaire 26" xfId="60"/>
    <cellStyle name="Commentaire 27" xfId="61"/>
    <cellStyle name="Commentaire 28" xfId="62"/>
    <cellStyle name="Commentaire 29" xfId="63"/>
    <cellStyle name="Commentaire 3" xfId="64"/>
    <cellStyle name="Commentaire 30" xfId="65"/>
    <cellStyle name="Commentaire 31" xfId="66"/>
    <cellStyle name="Commentaire 32" xfId="67"/>
    <cellStyle name="Commentaire 33" xfId="68"/>
    <cellStyle name="Commentaire 34" xfId="69"/>
    <cellStyle name="Commentaire 35" xfId="70"/>
    <cellStyle name="Commentaire 36" xfId="71"/>
    <cellStyle name="Commentaire 4" xfId="72"/>
    <cellStyle name="Commentaire 5" xfId="73"/>
    <cellStyle name="Commentaire 6" xfId="74"/>
    <cellStyle name="Commentaire 7" xfId="75"/>
    <cellStyle name="Commentaire 8" xfId="76"/>
    <cellStyle name="Commentaire 9" xfId="77"/>
    <cellStyle name="Entrée" xfId="78"/>
    <cellStyle name="Insatisfaisant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ormal 2 10" xfId="87"/>
    <cellStyle name="Normal 2 11" xfId="88"/>
    <cellStyle name="Normal 2 12" xfId="89"/>
    <cellStyle name="Normal 2 13" xfId="90"/>
    <cellStyle name="Normal 2 14" xfId="91"/>
    <cellStyle name="Normal 2 15" xfId="92"/>
    <cellStyle name="Normal 2 16" xfId="93"/>
    <cellStyle name="Normal 2 17" xfId="94"/>
    <cellStyle name="Normal 2 18" xfId="95"/>
    <cellStyle name="Normal 2 19" xfId="96"/>
    <cellStyle name="Normal 2 2" xfId="97"/>
    <cellStyle name="Normal 2 20" xfId="98"/>
    <cellStyle name="Normal 2 21" xfId="99"/>
    <cellStyle name="Normal 2 22" xfId="100"/>
    <cellStyle name="Normal 2 23" xfId="101"/>
    <cellStyle name="Normal 2 24" xfId="102"/>
    <cellStyle name="Normal 2 25" xfId="103"/>
    <cellStyle name="Normal 2 26" xfId="104"/>
    <cellStyle name="Normal 2 27" xfId="105"/>
    <cellStyle name="Normal 2 28" xfId="106"/>
    <cellStyle name="Normal 2 29" xfId="107"/>
    <cellStyle name="Normal 2 3" xfId="108"/>
    <cellStyle name="Normal 2 30" xfId="109"/>
    <cellStyle name="Normal 2 31" xfId="110"/>
    <cellStyle name="Normal 2 32" xfId="111"/>
    <cellStyle name="Normal 2 33" xfId="112"/>
    <cellStyle name="Normal 2 34" xfId="113"/>
    <cellStyle name="Normal 2 35" xfId="114"/>
    <cellStyle name="Normal 2 36" xfId="115"/>
    <cellStyle name="Normal 2 4" xfId="116"/>
    <cellStyle name="Normal 2 5" xfId="117"/>
    <cellStyle name="Normal 2 6" xfId="118"/>
    <cellStyle name="Normal 2 7" xfId="119"/>
    <cellStyle name="Normal 2 8" xfId="120"/>
    <cellStyle name="Normal 2 9" xfId="121"/>
    <cellStyle name="Normal 22 10" xfId="122"/>
    <cellStyle name="Normal 24" xfId="123"/>
    <cellStyle name="Normal 25" xfId="124"/>
    <cellStyle name="Normal 29" xfId="125"/>
    <cellStyle name="Normal 3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9" xfId="136"/>
    <cellStyle name="Normal 4" xfId="137"/>
    <cellStyle name="Normal 5 10" xfId="138"/>
    <cellStyle name="Normal 5 11" xfId="139"/>
    <cellStyle name="Normal 5 12" xfId="140"/>
    <cellStyle name="Normal 5 13" xfId="141"/>
    <cellStyle name="Normal 5 14" xfId="142"/>
    <cellStyle name="Normal 5 2" xfId="143"/>
    <cellStyle name="Normal 5 3" xfId="144"/>
    <cellStyle name="Normal 5 4" xfId="145"/>
    <cellStyle name="Normal 5 5" xfId="146"/>
    <cellStyle name="Normal 5 6" xfId="147"/>
    <cellStyle name="Normal 5 7" xfId="148"/>
    <cellStyle name="Normal 5 8" xfId="149"/>
    <cellStyle name="Normal 5 9" xfId="150"/>
    <cellStyle name="Normal 6 10" xfId="151"/>
    <cellStyle name="Normal 6 11" xfId="152"/>
    <cellStyle name="Normal 6 12" xfId="153"/>
    <cellStyle name="Normal 6 13" xfId="154"/>
    <cellStyle name="Normal 6 14" xfId="155"/>
    <cellStyle name="Normal 6 2" xfId="156"/>
    <cellStyle name="Normal 6 3" xfId="157"/>
    <cellStyle name="Normal 6 4" xfId="158"/>
    <cellStyle name="Normal 6 5" xfId="159"/>
    <cellStyle name="Normal 6 6" xfId="160"/>
    <cellStyle name="Normal 6 7" xfId="161"/>
    <cellStyle name="Normal 6 8" xfId="162"/>
    <cellStyle name="Normal 6 9" xfId="163"/>
    <cellStyle name="Percent" xfId="164"/>
    <cellStyle name="Satisfaisant" xfId="165"/>
    <cellStyle name="Sortie" xfId="166"/>
    <cellStyle name="Texte explicatif" xfId="167"/>
    <cellStyle name="Titre" xfId="168"/>
    <cellStyle name="Titre 1" xfId="169"/>
    <cellStyle name="Titre 2" xfId="170"/>
    <cellStyle name="Titre 3" xfId="171"/>
    <cellStyle name="Titre 4" xfId="172"/>
    <cellStyle name="Total" xfId="173"/>
    <cellStyle name="Vérification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9525</xdr:rowOff>
    </xdr:from>
    <xdr:to>
      <xdr:col>13</xdr:col>
      <xdr:colOff>342900</xdr:colOff>
      <xdr:row>6</xdr:row>
      <xdr:rowOff>104775</xdr:rowOff>
    </xdr:to>
    <xdr:pic>
      <xdr:nvPicPr>
        <xdr:cNvPr id="1" name="Image 5" descr="LOGO-coupe-quebec-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1</xdr:row>
      <xdr:rowOff>95250</xdr:rowOff>
    </xdr:from>
    <xdr:to>
      <xdr:col>9</xdr:col>
      <xdr:colOff>371475</xdr:colOff>
      <xdr:row>5</xdr:row>
      <xdr:rowOff>85725</xdr:rowOff>
    </xdr:to>
    <xdr:pic>
      <xdr:nvPicPr>
        <xdr:cNvPr id="2" name="Image 2" descr="logoDelireCentreCMYK-[Converti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257175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114300</xdr:rowOff>
    </xdr:from>
    <xdr:to>
      <xdr:col>17</xdr:col>
      <xdr:colOff>552450</xdr:colOff>
      <xdr:row>6</xdr:row>
      <xdr:rowOff>85725</xdr:rowOff>
    </xdr:to>
    <xdr:pic>
      <xdr:nvPicPr>
        <xdr:cNvPr id="3" name="Image 4" descr="cq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11430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8</xdr:col>
      <xdr:colOff>647700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12</xdr:col>
      <xdr:colOff>123825</xdr:colOff>
      <xdr:row>5</xdr:row>
      <xdr:rowOff>28575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8572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9</xdr:col>
      <xdr:colOff>171450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0</xdr:row>
      <xdr:rowOff>85725</xdr:rowOff>
    </xdr:from>
    <xdr:to>
      <xdr:col>12</xdr:col>
      <xdr:colOff>219075</xdr:colOff>
      <xdr:row>5</xdr:row>
      <xdr:rowOff>28575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8572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8</xdr:col>
      <xdr:colOff>638175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12</xdr:col>
      <xdr:colOff>171450</xdr:colOff>
      <xdr:row>5</xdr:row>
      <xdr:rowOff>19050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762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1</xdr:row>
      <xdr:rowOff>114300</xdr:rowOff>
    </xdr:from>
    <xdr:to>
      <xdr:col>9</xdr:col>
      <xdr:colOff>609600</xdr:colOff>
      <xdr:row>5</xdr:row>
      <xdr:rowOff>85725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857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</xdr:row>
      <xdr:rowOff>95250</xdr:rowOff>
    </xdr:from>
    <xdr:to>
      <xdr:col>17</xdr:col>
      <xdr:colOff>581025</xdr:colOff>
      <xdr:row>6</xdr:row>
      <xdr:rowOff>38100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667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1</xdr:row>
      <xdr:rowOff>95250</xdr:rowOff>
    </xdr:from>
    <xdr:to>
      <xdr:col>8</xdr:col>
      <xdr:colOff>504825</xdr:colOff>
      <xdr:row>5</xdr:row>
      <xdr:rowOff>66675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6670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47625</xdr:rowOff>
    </xdr:from>
    <xdr:to>
      <xdr:col>15</xdr:col>
      <xdr:colOff>304800</xdr:colOff>
      <xdr:row>5</xdr:row>
      <xdr:rowOff>161925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1907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1</xdr:row>
      <xdr:rowOff>104775</xdr:rowOff>
    </xdr:from>
    <xdr:to>
      <xdr:col>8</xdr:col>
      <xdr:colOff>600075</xdr:colOff>
      <xdr:row>5</xdr:row>
      <xdr:rowOff>76200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76225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400050</xdr:colOff>
      <xdr:row>6</xdr:row>
      <xdr:rowOff>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286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9</xdr:col>
      <xdr:colOff>114300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0</xdr:row>
      <xdr:rowOff>114300</xdr:rowOff>
    </xdr:from>
    <xdr:to>
      <xdr:col>12</xdr:col>
      <xdr:colOff>285750</xdr:colOff>
      <xdr:row>5</xdr:row>
      <xdr:rowOff>57150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143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1</xdr:row>
      <xdr:rowOff>38100</xdr:rowOff>
    </xdr:from>
    <xdr:to>
      <xdr:col>8</xdr:col>
      <xdr:colOff>514350</xdr:colOff>
      <xdr:row>5</xdr:row>
      <xdr:rowOff>9525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95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76200</xdr:rowOff>
    </xdr:from>
    <xdr:to>
      <xdr:col>15</xdr:col>
      <xdr:colOff>295275</xdr:colOff>
      <xdr:row>6</xdr:row>
      <xdr:rowOff>19050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476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9</xdr:col>
      <xdr:colOff>0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0</xdr:row>
      <xdr:rowOff>95250</xdr:rowOff>
    </xdr:from>
    <xdr:to>
      <xdr:col>12</xdr:col>
      <xdr:colOff>647700</xdr:colOff>
      <xdr:row>5</xdr:row>
      <xdr:rowOff>38100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952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9</xdr:col>
      <xdr:colOff>47625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0</xdr:row>
      <xdr:rowOff>95250</xdr:rowOff>
    </xdr:from>
    <xdr:to>
      <xdr:col>12</xdr:col>
      <xdr:colOff>247650</xdr:colOff>
      <xdr:row>5</xdr:row>
      <xdr:rowOff>38100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952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95250</xdr:rowOff>
    </xdr:from>
    <xdr:to>
      <xdr:col>9</xdr:col>
      <xdr:colOff>95250</xdr:colOff>
      <xdr:row>4</xdr:row>
      <xdr:rowOff>57150</xdr:rowOff>
    </xdr:to>
    <xdr:pic>
      <xdr:nvPicPr>
        <xdr:cNvPr id="1" name="Image 2" descr="logoDelireCentreCMYK-[Converti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525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114300</xdr:rowOff>
    </xdr:from>
    <xdr:to>
      <xdr:col>12</xdr:col>
      <xdr:colOff>200025</xdr:colOff>
      <xdr:row>5</xdr:row>
      <xdr:rowOff>57150</xdr:rowOff>
    </xdr:to>
    <xdr:pic>
      <xdr:nvPicPr>
        <xdr:cNvPr id="2" name="Image 4" descr="cq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143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10:R31" totalsRowShown="0">
  <autoFilter ref="B10:R31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2" name="Tableau113" displayName="Tableau113" ref="A9:Q33" totalsRowShown="0">
  <autoFilter ref="A9:Q33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13" name="Tableau114" displayName="Tableau114" ref="A9:Q33" totalsRowShown="0">
  <autoFilter ref="A9:Q33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14" name="Tableau115" displayName="Tableau115" ref="A9:Q33" totalsRowShown="0">
  <autoFilter ref="A9:Q33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5" name="Tableau116" displayName="Tableau116" ref="B9:R34" totalsRowShown="0">
  <autoFilter ref="B9:R34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au15" displayName="Tableau15" ref="A9:Q33" totalsRowShown="0">
  <autoFilter ref="A9:Q33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5" name="Tableau16" displayName="Tableau16" ref="A9:Q30" totalsRowShown="0">
  <autoFilter ref="A9:Q30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6" name="Tableau17" displayName="Tableau17" ref="A9:Q30" totalsRowShown="0">
  <autoFilter ref="A9:Q30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7" name="Tableau18" displayName="Tableau18" ref="A9:Q34" totalsRowShown="0">
  <autoFilter ref="A9:Q34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8" name="Tableau19" displayName="Tableau19" ref="A9:Q32" totalsRowShown="0">
  <autoFilter ref="A9:Q32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Tableau111" displayName="Tableau111" ref="A9:Q34" totalsRowShown="0">
  <autoFilter ref="A9:Q34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11" name="Tableau112" displayName="Tableau112" ref="A9:Q32" totalsRowShown="0">
  <autoFilter ref="A9:Q32"/>
  <tableColumns count="17">
    <tableColumn id="1" name="Pos"/>
    <tableColumn id="2" name="Ronde Suivante"/>
    <tableColumn id="3" name="Nom de famille"/>
    <tableColumn id="4" name="Prénom"/>
    <tableColumn id="5" name="No Dossard"/>
    <tableColumn id="6" name="Équipe"/>
    <tableColumn id="7" name="Temps"/>
    <tableColumn id="8" name="Temps2"/>
    <tableColumn id="9" name="Temps3"/>
    <tableColumn id="10" name="Colonne4"/>
    <tableColumn id="11" name="Colonne5"/>
    <tableColumn id="12" name="Colonne6"/>
    <tableColumn id="13" name="Temps7"/>
    <tableColumn id="14" name="Temps8"/>
    <tableColumn id="15" name="Temps9"/>
    <tableColumn id="16" name="TEMPS4"/>
    <tableColumn id="17" name="Colonne1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V35"/>
  <sheetViews>
    <sheetView zoomScalePageLayoutView="0" workbookViewId="0" topLeftCell="B1">
      <selection activeCell="I17" sqref="I17"/>
    </sheetView>
  </sheetViews>
  <sheetFormatPr defaultColWidth="11.421875" defaultRowHeight="12.75"/>
  <cols>
    <col min="1" max="1" width="3.00390625" style="2" hidden="1" customWidth="1"/>
    <col min="2" max="2" width="8.57421875" style="2" bestFit="1" customWidth="1"/>
    <col min="3" max="3" width="11.8515625" style="2" hidden="1" customWidth="1"/>
    <col min="4" max="4" width="16.421875" style="6" customWidth="1"/>
    <col min="5" max="5" width="14.00390625" style="6" bestFit="1" customWidth="1"/>
    <col min="6" max="6" width="14.00390625" style="6" hidden="1" customWidth="1"/>
    <col min="7" max="7" width="16.57421875" style="6" customWidth="1"/>
    <col min="8" max="8" width="7.7109375" style="6" customWidth="1"/>
    <col min="9" max="9" width="8.57421875" style="2" customWidth="1"/>
    <col min="10" max="10" width="10.28125" style="2" bestFit="1" customWidth="1"/>
    <col min="11" max="11" width="9.57421875" style="2" customWidth="1"/>
    <col min="12" max="12" width="9.57421875" style="2" hidden="1" customWidth="1"/>
    <col min="13" max="13" width="1.1484375" style="2" customWidth="1"/>
    <col min="14" max="14" width="6.28125" style="2" customWidth="1"/>
    <col min="15" max="15" width="6.28125" style="6" hidden="1" customWidth="1"/>
    <col min="16" max="16" width="10.28125" style="2" hidden="1" customWidth="1"/>
    <col min="17" max="18" width="10.421875" style="2" customWidth="1"/>
    <col min="19" max="19" width="4.421875" style="2" bestFit="1" customWidth="1"/>
    <col min="20" max="20" width="4.8515625" style="2" bestFit="1" customWidth="1"/>
    <col min="21" max="21" width="5.7109375" style="3" bestFit="1" customWidth="1"/>
    <col min="22" max="22" width="2.7109375" style="2" bestFit="1" customWidth="1"/>
    <col min="23" max="23" width="1.8515625" style="2" bestFit="1" customWidth="1"/>
    <col min="24" max="24" width="3.8515625" style="6" bestFit="1" customWidth="1"/>
    <col min="25" max="25" width="4.421875" style="2" bestFit="1" customWidth="1"/>
    <col min="26" max="26" width="4.8515625" style="2" bestFit="1" customWidth="1"/>
    <col min="27" max="27" width="2.140625" style="2" bestFit="1" customWidth="1"/>
    <col min="28" max="28" width="3.8515625" style="6" bestFit="1" customWidth="1"/>
    <col min="29" max="29" width="4.421875" style="2" bestFit="1" customWidth="1"/>
    <col min="30" max="30" width="3.00390625" style="2" customWidth="1"/>
    <col min="31" max="31" width="3.8515625" style="2" customWidth="1"/>
    <col min="32" max="32" width="3.8515625" style="6" bestFit="1" customWidth="1"/>
    <col min="33" max="33" width="5.00390625" style="2" bestFit="1" customWidth="1"/>
    <col min="34" max="34" width="4.8515625" style="2" bestFit="1" customWidth="1"/>
    <col min="35" max="35" width="14.140625" style="2" customWidth="1"/>
  </cols>
  <sheetData>
    <row r="1" ht="12.75"/>
    <row r="2" spans="2:6" ht="13.5" thickBot="1">
      <c r="B2" s="78" t="s">
        <v>5</v>
      </c>
      <c r="C2" s="78"/>
      <c r="D2" s="79" t="s">
        <v>21</v>
      </c>
      <c r="E2" s="80"/>
      <c r="F2" s="28"/>
    </row>
    <row r="3" spans="2:6" ht="13.5" thickBot="1">
      <c r="B3" s="78" t="s">
        <v>6</v>
      </c>
      <c r="C3" s="78"/>
      <c r="D3" s="79" t="s">
        <v>22</v>
      </c>
      <c r="E3" s="80"/>
      <c r="F3" s="28"/>
    </row>
    <row r="4" spans="2:23" ht="13.5" thickBot="1">
      <c r="B4" s="78" t="s">
        <v>7</v>
      </c>
      <c r="C4" s="78"/>
      <c r="D4" s="81">
        <v>42126</v>
      </c>
      <c r="E4" s="80"/>
      <c r="F4" s="28"/>
      <c r="T4" s="16"/>
      <c r="U4" s="17"/>
      <c r="V4" s="15"/>
      <c r="W4" s="15"/>
    </row>
    <row r="5" spans="20:23" ht="12.75">
      <c r="T5" s="15"/>
      <c r="U5" s="17"/>
      <c r="V5" s="15"/>
      <c r="W5" s="15"/>
    </row>
    <row r="6" spans="2:23" ht="12.75">
      <c r="B6" s="31" t="s">
        <v>18</v>
      </c>
      <c r="D6" s="82" t="s">
        <v>19</v>
      </c>
      <c r="E6" s="83"/>
      <c r="T6" s="15"/>
      <c r="U6" s="17"/>
      <c r="V6" s="15"/>
      <c r="W6" s="15"/>
    </row>
    <row r="7" spans="2:6" ht="13.5" thickBot="1">
      <c r="B7" s="78" t="s">
        <v>8</v>
      </c>
      <c r="C7" s="78"/>
      <c r="D7" s="80" t="s">
        <v>33</v>
      </c>
      <c r="E7" s="80"/>
      <c r="F7" s="28"/>
    </row>
    <row r="8" spans="1:204" s="6" customFormat="1" ht="18">
      <c r="A8" s="10"/>
      <c r="B8" s="9"/>
      <c r="C8" s="9"/>
      <c r="D8" s="7"/>
      <c r="E8" s="8"/>
      <c r="F8" s="8"/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9"/>
      <c r="W8" s="9"/>
      <c r="X8" s="9"/>
      <c r="Y8" s="9"/>
      <c r="Z8" s="9"/>
      <c r="AA8" s="9"/>
      <c r="AB8" s="9"/>
      <c r="AC8" s="9"/>
      <c r="AD8" s="11"/>
      <c r="AE8" s="9"/>
      <c r="AF8" s="9"/>
      <c r="AG8" s="12"/>
      <c r="AH8" s="10"/>
      <c r="AI8" s="13"/>
      <c r="AJ8" s="14"/>
      <c r="AK8" s="14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</row>
    <row r="9" spans="1:178" s="2" customFormat="1" ht="12.75">
      <c r="A9" s="18"/>
      <c r="B9" s="84"/>
      <c r="C9" s="85"/>
      <c r="D9" s="85"/>
      <c r="E9" s="85"/>
      <c r="F9" s="85"/>
      <c r="G9" s="86"/>
      <c r="H9" s="19" t="s">
        <v>3</v>
      </c>
      <c r="I9" s="19" t="s">
        <v>4</v>
      </c>
      <c r="J9" s="20" t="s">
        <v>10</v>
      </c>
      <c r="K9" s="87" t="s">
        <v>11</v>
      </c>
      <c r="L9" s="87"/>
      <c r="M9" s="21"/>
      <c r="N9" s="19" t="s">
        <v>3</v>
      </c>
      <c r="O9" s="19" t="s">
        <v>4</v>
      </c>
      <c r="P9" s="32" t="s">
        <v>12</v>
      </c>
      <c r="Q9" s="84" t="s">
        <v>20</v>
      </c>
      <c r="R9" s="8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</row>
    <row r="10" spans="1:181" s="2" customFormat="1" ht="27" customHeight="1">
      <c r="A10" s="22" t="s">
        <v>0</v>
      </c>
      <c r="B10" s="36" t="s">
        <v>11</v>
      </c>
      <c r="C10" s="23" t="s">
        <v>17</v>
      </c>
      <c r="D10" s="24" t="s">
        <v>2</v>
      </c>
      <c r="E10" s="24" t="s">
        <v>1</v>
      </c>
      <c r="F10" s="24" t="s">
        <v>14</v>
      </c>
      <c r="G10" s="24" t="s">
        <v>13</v>
      </c>
      <c r="H10" s="25" t="s">
        <v>9</v>
      </c>
      <c r="I10" s="25" t="s">
        <v>23</v>
      </c>
      <c r="J10" s="27" t="s">
        <v>24</v>
      </c>
      <c r="K10" s="34" t="s">
        <v>25</v>
      </c>
      <c r="L10" s="34" t="s">
        <v>26</v>
      </c>
      <c r="M10" s="26" t="s">
        <v>27</v>
      </c>
      <c r="N10" s="25" t="s">
        <v>28</v>
      </c>
      <c r="O10" s="25" t="s">
        <v>29</v>
      </c>
      <c r="P10" s="25" t="s">
        <v>30</v>
      </c>
      <c r="Q10" s="34" t="s">
        <v>32</v>
      </c>
      <c r="R10" s="37" t="s">
        <v>31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35" ht="15">
      <c r="A11" s="4" t="e">
        <f>IF(#REF!&gt;0,ROW()-3,"")</f>
        <v>#REF!</v>
      </c>
      <c r="B11" s="77">
        <f aca="true" t="shared" si="0" ref="B11:B31">Q11</f>
        <v>1</v>
      </c>
      <c r="C11" s="33" t="str">
        <f aca="true" t="shared" si="1" ref="C11:C31">IF(K11&lt;=E$34,"FINALE","")</f>
        <v>FINALE</v>
      </c>
      <c r="D11" s="51" t="s">
        <v>92</v>
      </c>
      <c r="E11" s="51" t="s">
        <v>93</v>
      </c>
      <c r="F11" s="50" t="s">
        <v>48</v>
      </c>
      <c r="G11" s="50" t="s">
        <v>48</v>
      </c>
      <c r="H11" s="46">
        <v>6.53</v>
      </c>
      <c r="I11" s="46">
        <v>5.64</v>
      </c>
      <c r="J11" s="47">
        <f aca="true" t="shared" si="2" ref="J11:J31">IF(H11=0,"",MIN(H11:I11))</f>
        <v>5.64</v>
      </c>
      <c r="K11" s="4">
        <f aca="true" t="shared" si="3" ref="K11:K31">IF(J11="","",RANK(J11,$J$11:$J$84,2))</f>
        <v>1</v>
      </c>
      <c r="L11" s="4">
        <f aca="true" t="shared" si="4" ref="L11:L31">IF(K11="","",IF(COUNTIF($K$11:$K$84,K11)&gt;1,"=",""))</f>
      </c>
      <c r="M11" s="29"/>
      <c r="N11" s="30">
        <v>6.96</v>
      </c>
      <c r="O11" s="30"/>
      <c r="P11" s="4">
        <f aca="true" t="shared" si="5" ref="P11:P31">IF(N11+O11,N11+O11,"")</f>
        <v>6.96</v>
      </c>
      <c r="Q11" s="4">
        <f aca="true" t="shared" si="6" ref="Q11:Q31">IF(P11="","",RANK(P11,$P$11:$P$84,2))</f>
        <v>1</v>
      </c>
      <c r="R11" s="3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5">
      <c r="A12" s="4" t="e">
        <f>IF(#REF!&gt;0,ROW()-3,"")</f>
        <v>#REF!</v>
      </c>
      <c r="B12" s="77">
        <f t="shared" si="0"/>
        <v>2</v>
      </c>
      <c r="C12" s="33" t="str">
        <f t="shared" si="1"/>
        <v>FINALE</v>
      </c>
      <c r="D12" s="51" t="s">
        <v>90</v>
      </c>
      <c r="E12" s="51" t="s">
        <v>91</v>
      </c>
      <c r="F12" s="50" t="s">
        <v>48</v>
      </c>
      <c r="G12" s="50" t="s">
        <v>48</v>
      </c>
      <c r="H12" s="46">
        <v>8.82</v>
      </c>
      <c r="I12" s="46">
        <v>8.17</v>
      </c>
      <c r="J12" s="47">
        <f t="shared" si="2"/>
        <v>8.17</v>
      </c>
      <c r="K12" s="4">
        <f t="shared" si="3"/>
        <v>3</v>
      </c>
      <c r="L12" s="4">
        <f t="shared" si="4"/>
      </c>
      <c r="M12" s="29"/>
      <c r="N12" s="30">
        <v>8.34</v>
      </c>
      <c r="O12" s="30"/>
      <c r="P12" s="4">
        <f t="shared" si="5"/>
        <v>8.34</v>
      </c>
      <c r="Q12" s="4">
        <f t="shared" si="6"/>
        <v>2</v>
      </c>
      <c r="R12" s="3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5">
      <c r="A13" s="4" t="e">
        <f>IF(#REF!&gt;0,ROW()-3,"")</f>
        <v>#REF!</v>
      </c>
      <c r="B13" s="77">
        <f t="shared" si="0"/>
        <v>3</v>
      </c>
      <c r="C13" s="33" t="str">
        <f t="shared" si="1"/>
        <v>FINALE</v>
      </c>
      <c r="D13" s="51" t="s">
        <v>94</v>
      </c>
      <c r="E13" s="51" t="s">
        <v>95</v>
      </c>
      <c r="F13" s="50" t="s">
        <v>48</v>
      </c>
      <c r="G13" s="50" t="s">
        <v>48</v>
      </c>
      <c r="H13" s="74">
        <v>8.1</v>
      </c>
      <c r="I13" s="46">
        <v>9.07</v>
      </c>
      <c r="J13" s="75">
        <f t="shared" si="2"/>
        <v>8.1</v>
      </c>
      <c r="K13" s="4">
        <f t="shared" si="3"/>
        <v>2</v>
      </c>
      <c r="L13" s="4">
        <f t="shared" si="4"/>
      </c>
      <c r="M13" s="29"/>
      <c r="N13" s="30">
        <v>8.77</v>
      </c>
      <c r="O13" s="30"/>
      <c r="P13" s="4">
        <f t="shared" si="5"/>
        <v>8.77</v>
      </c>
      <c r="Q13" s="4">
        <f t="shared" si="6"/>
        <v>3</v>
      </c>
      <c r="R13" s="3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5">
      <c r="A14" s="4" t="e">
        <f>IF(#REF!&gt;0,ROW()-3,"")</f>
        <v>#REF!</v>
      </c>
      <c r="B14" s="77">
        <f t="shared" si="0"/>
        <v>4</v>
      </c>
      <c r="C14" s="33" t="str">
        <f t="shared" si="1"/>
        <v>FINALE</v>
      </c>
      <c r="D14" s="49" t="s">
        <v>96</v>
      </c>
      <c r="E14" s="49" t="s">
        <v>97</v>
      </c>
      <c r="F14" s="50" t="s">
        <v>47</v>
      </c>
      <c r="G14" s="50" t="s">
        <v>47</v>
      </c>
      <c r="H14" s="46">
        <v>11.46</v>
      </c>
      <c r="I14" s="46">
        <v>10.55</v>
      </c>
      <c r="J14" s="47">
        <f t="shared" si="2"/>
        <v>10.55</v>
      </c>
      <c r="K14" s="4">
        <f t="shared" si="3"/>
        <v>4</v>
      </c>
      <c r="L14" s="4">
        <f t="shared" si="4"/>
      </c>
      <c r="M14" s="29"/>
      <c r="N14" s="30">
        <v>12.86</v>
      </c>
      <c r="O14" s="30"/>
      <c r="P14" s="4">
        <f t="shared" si="5"/>
        <v>12.86</v>
      </c>
      <c r="Q14" s="4">
        <f t="shared" si="6"/>
        <v>4</v>
      </c>
      <c r="R14" s="38">
        <f aca="true" t="shared" si="7" ref="R14:R31">IF(Q14="","",IF(COUNTIF($Q$11:$Q$84,Q14)&gt;1,"=",""))</f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4" t="e">
        <f>IF(#REF!&gt;0,ROW()-3,"")</f>
        <v>#REF!</v>
      </c>
      <c r="B15" s="77">
        <f t="shared" si="0"/>
      </c>
      <c r="C15" s="33">
        <f t="shared" si="1"/>
      </c>
      <c r="D15" s="45"/>
      <c r="E15" s="45"/>
      <c r="F15" s="45"/>
      <c r="G15" s="45"/>
      <c r="H15" s="46"/>
      <c r="I15" s="46"/>
      <c r="J15" s="47">
        <f t="shared" si="2"/>
      </c>
      <c r="K15" s="4">
        <f t="shared" si="3"/>
      </c>
      <c r="L15" s="4">
        <f t="shared" si="4"/>
      </c>
      <c r="M15" s="29"/>
      <c r="N15" s="30"/>
      <c r="O15" s="30"/>
      <c r="P15" s="4">
        <f t="shared" si="5"/>
      </c>
      <c r="Q15" s="4">
        <f t="shared" si="6"/>
      </c>
      <c r="R15" s="38">
        <f t="shared" si="7"/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4" t="e">
        <f>IF(#REF!&gt;0,ROW()-3,"")</f>
        <v>#REF!</v>
      </c>
      <c r="B16" s="77">
        <f t="shared" si="0"/>
      </c>
      <c r="C16" s="33">
        <f t="shared" si="1"/>
      </c>
      <c r="D16" s="45"/>
      <c r="E16" s="45"/>
      <c r="F16" s="45"/>
      <c r="G16" s="45"/>
      <c r="H16" s="46"/>
      <c r="I16" s="46"/>
      <c r="J16" s="47">
        <f t="shared" si="2"/>
      </c>
      <c r="K16" s="4">
        <f t="shared" si="3"/>
      </c>
      <c r="L16" s="4">
        <f t="shared" si="4"/>
      </c>
      <c r="M16" s="29"/>
      <c r="N16" s="30"/>
      <c r="O16" s="30"/>
      <c r="P16" s="4">
        <f t="shared" si="5"/>
      </c>
      <c r="Q16" s="4">
        <f t="shared" si="6"/>
      </c>
      <c r="R16" s="38">
        <f t="shared" si="7"/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4" t="e">
        <f>IF(#REF!&gt;0,ROW()-3,"")</f>
        <v>#REF!</v>
      </c>
      <c r="B17" s="77">
        <f t="shared" si="0"/>
      </c>
      <c r="C17" s="33">
        <f t="shared" si="1"/>
      </c>
      <c r="D17" s="45"/>
      <c r="E17" s="45"/>
      <c r="F17" s="45"/>
      <c r="G17" s="45"/>
      <c r="H17" s="46"/>
      <c r="I17" s="46"/>
      <c r="J17" s="47">
        <f t="shared" si="2"/>
      </c>
      <c r="K17" s="4">
        <f t="shared" si="3"/>
      </c>
      <c r="L17" s="4">
        <f t="shared" si="4"/>
      </c>
      <c r="M17" s="29"/>
      <c r="N17" s="30"/>
      <c r="O17" s="30"/>
      <c r="P17" s="4">
        <f t="shared" si="5"/>
      </c>
      <c r="Q17" s="4">
        <f t="shared" si="6"/>
      </c>
      <c r="R17" s="38">
        <f t="shared" si="7"/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4" t="e">
        <f>IF(#REF!&gt;0,ROW()-3,"")</f>
        <v>#REF!</v>
      </c>
      <c r="B18" s="77">
        <f t="shared" si="0"/>
      </c>
      <c r="C18" s="33">
        <f t="shared" si="1"/>
      </c>
      <c r="D18" s="45"/>
      <c r="E18" s="45"/>
      <c r="F18" s="45"/>
      <c r="G18" s="45"/>
      <c r="H18" s="46"/>
      <c r="I18" s="46"/>
      <c r="J18" s="47">
        <f t="shared" si="2"/>
      </c>
      <c r="K18" s="4">
        <f t="shared" si="3"/>
      </c>
      <c r="L18" s="4">
        <f t="shared" si="4"/>
      </c>
      <c r="M18" s="29"/>
      <c r="N18" s="30"/>
      <c r="O18" s="30"/>
      <c r="P18" s="4">
        <f t="shared" si="5"/>
      </c>
      <c r="Q18" s="4">
        <f t="shared" si="6"/>
      </c>
      <c r="R18" s="38">
        <f t="shared" si="7"/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4" t="e">
        <f>IF(#REF!&gt;0,ROW()-3,"")</f>
        <v>#REF!</v>
      </c>
      <c r="B19" s="77">
        <f t="shared" si="0"/>
      </c>
      <c r="C19" s="33">
        <f t="shared" si="1"/>
      </c>
      <c r="D19" s="45"/>
      <c r="E19" s="45"/>
      <c r="F19" s="45"/>
      <c r="G19" s="45"/>
      <c r="H19" s="46"/>
      <c r="I19" s="46"/>
      <c r="J19" s="47">
        <f t="shared" si="2"/>
      </c>
      <c r="K19" s="4">
        <f t="shared" si="3"/>
      </c>
      <c r="L19" s="4">
        <f t="shared" si="4"/>
      </c>
      <c r="M19" s="29"/>
      <c r="N19" s="30"/>
      <c r="O19" s="30"/>
      <c r="P19" s="4">
        <f t="shared" si="5"/>
      </c>
      <c r="Q19" s="4">
        <f t="shared" si="6"/>
      </c>
      <c r="R19" s="38">
        <f t="shared" si="7"/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 s="4" t="e">
        <f>IF(#REF!&gt;0,ROW()-3,"")</f>
        <v>#REF!</v>
      </c>
      <c r="B20" s="77">
        <f t="shared" si="0"/>
      </c>
      <c r="C20" s="33">
        <f t="shared" si="1"/>
      </c>
      <c r="D20" s="45"/>
      <c r="E20" s="45"/>
      <c r="F20" s="45"/>
      <c r="G20" s="45"/>
      <c r="H20" s="46"/>
      <c r="I20" s="46"/>
      <c r="J20" s="47">
        <f t="shared" si="2"/>
      </c>
      <c r="K20" s="4">
        <f t="shared" si="3"/>
      </c>
      <c r="L20" s="4">
        <f t="shared" si="4"/>
      </c>
      <c r="M20" s="29"/>
      <c r="N20" s="30"/>
      <c r="O20" s="30"/>
      <c r="P20" s="4">
        <f t="shared" si="5"/>
      </c>
      <c r="Q20" s="4">
        <f t="shared" si="6"/>
      </c>
      <c r="R20" s="38">
        <f t="shared" si="7"/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4" t="e">
        <f>IF(#REF!&gt;0,ROW()-3,"")</f>
        <v>#REF!</v>
      </c>
      <c r="B21" s="77">
        <f t="shared" si="0"/>
      </c>
      <c r="C21" s="33">
        <f t="shared" si="1"/>
      </c>
      <c r="D21" s="45"/>
      <c r="E21" s="45"/>
      <c r="F21" s="45"/>
      <c r="G21" s="45"/>
      <c r="H21" s="46"/>
      <c r="I21" s="46"/>
      <c r="J21" s="47">
        <f t="shared" si="2"/>
      </c>
      <c r="K21" s="4">
        <f t="shared" si="3"/>
      </c>
      <c r="L21" s="4">
        <f t="shared" si="4"/>
      </c>
      <c r="M21" s="29"/>
      <c r="N21" s="30"/>
      <c r="O21" s="30"/>
      <c r="P21" s="4">
        <f t="shared" si="5"/>
      </c>
      <c r="Q21" s="4">
        <f t="shared" si="6"/>
      </c>
      <c r="R21" s="38">
        <f t="shared" si="7"/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4" t="e">
        <f>IF(#REF!&gt;0,ROW()-3,"")</f>
        <v>#REF!</v>
      </c>
      <c r="B22" s="77">
        <f t="shared" si="0"/>
      </c>
      <c r="C22" s="33">
        <f t="shared" si="1"/>
      </c>
      <c r="D22" s="45"/>
      <c r="E22" s="45"/>
      <c r="F22" s="45"/>
      <c r="G22" s="45"/>
      <c r="H22" s="46"/>
      <c r="I22" s="46"/>
      <c r="J22" s="47">
        <f t="shared" si="2"/>
      </c>
      <c r="K22" s="4">
        <f t="shared" si="3"/>
      </c>
      <c r="L22" s="4">
        <f t="shared" si="4"/>
      </c>
      <c r="M22" s="29"/>
      <c r="N22" s="30"/>
      <c r="O22" s="30"/>
      <c r="P22" s="4">
        <f t="shared" si="5"/>
      </c>
      <c r="Q22" s="4">
        <f t="shared" si="6"/>
      </c>
      <c r="R22" s="38">
        <f t="shared" si="7"/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4" t="e">
        <f>IF(#REF!&gt;0,ROW()-3,"")</f>
        <v>#REF!</v>
      </c>
      <c r="B23" s="77">
        <f t="shared" si="0"/>
      </c>
      <c r="C23" s="33">
        <f t="shared" si="1"/>
      </c>
      <c r="D23" s="45"/>
      <c r="E23" s="45"/>
      <c r="F23" s="45"/>
      <c r="G23" s="45"/>
      <c r="H23" s="46"/>
      <c r="I23" s="46"/>
      <c r="J23" s="47">
        <f t="shared" si="2"/>
      </c>
      <c r="K23" s="4">
        <f t="shared" si="3"/>
      </c>
      <c r="L23" s="4">
        <f t="shared" si="4"/>
      </c>
      <c r="M23" s="29"/>
      <c r="N23" s="30"/>
      <c r="O23" s="30"/>
      <c r="P23" s="4">
        <f t="shared" si="5"/>
      </c>
      <c r="Q23" s="4">
        <f t="shared" si="6"/>
      </c>
      <c r="R23" s="38">
        <f t="shared" si="7"/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4" t="e">
        <f>IF(#REF!&gt;0,ROW()-3,"")</f>
        <v>#REF!</v>
      </c>
      <c r="B24" s="77">
        <f t="shared" si="0"/>
      </c>
      <c r="C24" s="33">
        <f t="shared" si="1"/>
      </c>
      <c r="D24" s="45"/>
      <c r="E24" s="45"/>
      <c r="F24" s="45"/>
      <c r="G24" s="45"/>
      <c r="H24" s="46"/>
      <c r="I24" s="46"/>
      <c r="J24" s="47">
        <f t="shared" si="2"/>
      </c>
      <c r="K24" s="4">
        <f t="shared" si="3"/>
      </c>
      <c r="L24" s="4">
        <f t="shared" si="4"/>
      </c>
      <c r="M24" s="29"/>
      <c r="N24" s="30"/>
      <c r="O24" s="30"/>
      <c r="P24" s="4">
        <f t="shared" si="5"/>
      </c>
      <c r="Q24" s="4">
        <f t="shared" si="6"/>
      </c>
      <c r="R24" s="38">
        <f t="shared" si="7"/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4" t="e">
        <f>IF(#REF!&gt;0,ROW()-3,"")</f>
        <v>#REF!</v>
      </c>
      <c r="B25" s="77">
        <f t="shared" si="0"/>
      </c>
      <c r="C25" s="33">
        <f t="shared" si="1"/>
      </c>
      <c r="D25" s="45"/>
      <c r="E25" s="45"/>
      <c r="F25" s="45"/>
      <c r="G25" s="45"/>
      <c r="H25" s="46"/>
      <c r="I25" s="46"/>
      <c r="J25" s="47">
        <f t="shared" si="2"/>
      </c>
      <c r="K25" s="4">
        <f t="shared" si="3"/>
      </c>
      <c r="L25" s="4">
        <f t="shared" si="4"/>
      </c>
      <c r="M25" s="29"/>
      <c r="N25" s="30"/>
      <c r="O25" s="30"/>
      <c r="P25" s="4">
        <f t="shared" si="5"/>
      </c>
      <c r="Q25" s="4">
        <f t="shared" si="6"/>
      </c>
      <c r="R25" s="38">
        <f t="shared" si="7"/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4" t="e">
        <f>IF(#REF!&gt;0,ROW()-3,"")</f>
        <v>#REF!</v>
      </c>
      <c r="B26" s="77">
        <f t="shared" si="0"/>
      </c>
      <c r="C26" s="33">
        <f t="shared" si="1"/>
      </c>
      <c r="D26" s="45"/>
      <c r="E26" s="45"/>
      <c r="F26" s="45"/>
      <c r="G26" s="45"/>
      <c r="H26" s="46"/>
      <c r="I26" s="46"/>
      <c r="J26" s="47">
        <f t="shared" si="2"/>
      </c>
      <c r="K26" s="4">
        <f t="shared" si="3"/>
      </c>
      <c r="L26" s="4">
        <f t="shared" si="4"/>
      </c>
      <c r="M26" s="29"/>
      <c r="N26" s="30"/>
      <c r="O26" s="30"/>
      <c r="P26" s="4">
        <f t="shared" si="5"/>
      </c>
      <c r="Q26" s="4">
        <f t="shared" si="6"/>
      </c>
      <c r="R26" s="38">
        <f t="shared" si="7"/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4" t="e">
        <f>IF(#REF!&gt;0,ROW()-3,"")</f>
        <v>#REF!</v>
      </c>
      <c r="B27" s="77">
        <f t="shared" si="0"/>
      </c>
      <c r="C27" s="33">
        <f t="shared" si="1"/>
      </c>
      <c r="D27" s="45"/>
      <c r="E27" s="45"/>
      <c r="F27" s="45"/>
      <c r="G27" s="45"/>
      <c r="H27" s="46"/>
      <c r="I27" s="46"/>
      <c r="J27" s="47">
        <f t="shared" si="2"/>
      </c>
      <c r="K27" s="4">
        <f t="shared" si="3"/>
      </c>
      <c r="L27" s="4">
        <f t="shared" si="4"/>
      </c>
      <c r="M27" s="29"/>
      <c r="N27" s="30"/>
      <c r="O27" s="30"/>
      <c r="P27" s="4">
        <f t="shared" si="5"/>
      </c>
      <c r="Q27" s="4">
        <f t="shared" si="6"/>
      </c>
      <c r="R27" s="38">
        <f t="shared" si="7"/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4" t="e">
        <f>IF(#REF!&gt;0,ROW()-3,"")</f>
        <v>#REF!</v>
      </c>
      <c r="B28" s="77">
        <f t="shared" si="0"/>
      </c>
      <c r="C28" s="33">
        <f t="shared" si="1"/>
      </c>
      <c r="D28" s="45"/>
      <c r="E28" s="45"/>
      <c r="F28" s="45"/>
      <c r="G28" s="45"/>
      <c r="H28" s="46"/>
      <c r="I28" s="46"/>
      <c r="J28" s="47">
        <f t="shared" si="2"/>
      </c>
      <c r="K28" s="4">
        <f t="shared" si="3"/>
      </c>
      <c r="L28" s="4">
        <f t="shared" si="4"/>
      </c>
      <c r="M28" s="29"/>
      <c r="N28" s="30"/>
      <c r="O28" s="30"/>
      <c r="P28" s="4">
        <f t="shared" si="5"/>
      </c>
      <c r="Q28" s="4">
        <f t="shared" si="6"/>
      </c>
      <c r="R28" s="38">
        <f t="shared" si="7"/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4" t="e">
        <f>IF(#REF!&gt;0,ROW()-3,"")</f>
        <v>#REF!</v>
      </c>
      <c r="B29" s="77">
        <f t="shared" si="0"/>
      </c>
      <c r="C29" s="33">
        <f t="shared" si="1"/>
      </c>
      <c r="D29" s="45"/>
      <c r="E29" s="45"/>
      <c r="F29" s="45"/>
      <c r="G29" s="45"/>
      <c r="H29" s="46"/>
      <c r="I29" s="46"/>
      <c r="J29" s="47">
        <f t="shared" si="2"/>
      </c>
      <c r="K29" s="4">
        <f t="shared" si="3"/>
      </c>
      <c r="L29" s="4">
        <f t="shared" si="4"/>
      </c>
      <c r="M29" s="29"/>
      <c r="N29" s="30"/>
      <c r="O29" s="30"/>
      <c r="P29" s="4">
        <f t="shared" si="5"/>
      </c>
      <c r="Q29" s="4">
        <f t="shared" si="6"/>
      </c>
      <c r="R29" s="38">
        <f t="shared" si="7"/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4" t="e">
        <f>IF(#REF!&gt;0,ROW()-3,"")</f>
        <v>#REF!</v>
      </c>
      <c r="B30" s="77">
        <f t="shared" si="0"/>
      </c>
      <c r="C30" s="33">
        <f t="shared" si="1"/>
      </c>
      <c r="D30" s="45"/>
      <c r="E30" s="45"/>
      <c r="F30" s="45"/>
      <c r="G30" s="45"/>
      <c r="H30" s="46"/>
      <c r="I30" s="46"/>
      <c r="J30" s="47">
        <f t="shared" si="2"/>
      </c>
      <c r="K30" s="4">
        <f t="shared" si="3"/>
      </c>
      <c r="L30" s="4">
        <f t="shared" si="4"/>
      </c>
      <c r="M30" s="29"/>
      <c r="N30" s="30"/>
      <c r="O30" s="30"/>
      <c r="P30" s="4">
        <f t="shared" si="5"/>
      </c>
      <c r="Q30" s="4">
        <f t="shared" si="6"/>
      </c>
      <c r="R30" s="38">
        <f t="shared" si="7"/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4" t="e">
        <f>IF(#REF!&gt;0,ROW()-3,"")</f>
        <v>#REF!</v>
      </c>
      <c r="B31" s="77">
        <f t="shared" si="0"/>
      </c>
      <c r="C31" s="33">
        <f t="shared" si="1"/>
      </c>
      <c r="D31" s="45"/>
      <c r="E31" s="45"/>
      <c r="F31" s="45"/>
      <c r="G31" s="45"/>
      <c r="H31" s="46"/>
      <c r="I31" s="46"/>
      <c r="J31" s="47">
        <f t="shared" si="2"/>
      </c>
      <c r="K31" s="4">
        <f t="shared" si="3"/>
      </c>
      <c r="L31" s="4">
        <f t="shared" si="4"/>
      </c>
      <c r="M31" s="29"/>
      <c r="N31" s="30"/>
      <c r="O31" s="30"/>
      <c r="P31" s="4">
        <f t="shared" si="5"/>
      </c>
      <c r="Q31" s="4">
        <f t="shared" si="6"/>
      </c>
      <c r="R31" s="38">
        <f t="shared" si="7"/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4" spans="2:5" ht="12.75">
      <c r="B34" s="31" t="s">
        <v>15</v>
      </c>
      <c r="E34" s="6">
        <f>COUNTA(E11:E31)</f>
        <v>4</v>
      </c>
    </row>
    <row r="35" spans="2:5" ht="12.75">
      <c r="B35" s="2" t="s">
        <v>16</v>
      </c>
      <c r="E35" s="6">
        <f>IF(E34&lt;=5,3,IF(E34&lt;=7,4,IF(E34&lt;=14,5,IF(E34&lt;=19,6,8))))</f>
        <v>3</v>
      </c>
    </row>
  </sheetData>
  <sheetProtection selectLockedCells="1"/>
  <mergeCells count="12">
    <mergeCell ref="D6:E6"/>
    <mergeCell ref="B7:C7"/>
    <mergeCell ref="D7:E7"/>
    <mergeCell ref="B9:G9"/>
    <mergeCell ref="K9:L9"/>
    <mergeCell ref="Q9:R9"/>
    <mergeCell ref="B2:C2"/>
    <mergeCell ref="D2:E2"/>
    <mergeCell ref="B3:C3"/>
    <mergeCell ref="D3:E3"/>
    <mergeCell ref="B4:C4"/>
    <mergeCell ref="D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5" r:id="rId4"/>
  <headerFooter alignWithMargins="0">
    <oddFooter>&amp;L&amp;D&amp;T&amp;R&amp;G</oddFooter>
  </headerFooter>
  <drawing r:id="rId2"/>
  <legacyDrawingHF r:id="rId3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PageLayoutView="0" workbookViewId="0" topLeftCell="A1">
      <selection activeCell="C1" sqref="A1:F16384"/>
    </sheetView>
  </sheetViews>
  <sheetFormatPr defaultColWidth="11.421875" defaultRowHeight="12.75"/>
  <cols>
    <col min="1" max="1" width="8.00390625" style="0" customWidth="1"/>
    <col min="2" max="2" width="10.00390625" style="0" hidden="1" customWidth="1"/>
    <col min="3" max="4" width="15.00390625" style="0" customWidth="1"/>
    <col min="5" max="5" width="15.00390625" style="0" hidden="1" customWidth="1"/>
    <col min="6" max="6" width="15.00390625" style="0" customWidth="1"/>
    <col min="7" max="8" width="8.140625" style="0" customWidth="1"/>
    <col min="9" max="9" width="10.00390625" style="0" customWidth="1"/>
    <col min="10" max="10" width="11.421875" style="0" customWidth="1"/>
    <col min="11" max="11" width="11.421875" style="0" hidden="1" customWidth="1"/>
    <col min="12" max="12" width="2.28125" style="0" customWidth="1"/>
    <col min="13" max="13" width="11.421875" style="0" customWidth="1"/>
    <col min="14" max="14" width="11.421875" style="0" hidden="1" customWidth="1"/>
    <col min="15" max="15" width="11.421875" style="0" customWidth="1"/>
    <col min="16" max="17" width="10.00390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42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3">J10</f>
        <v>1</v>
      </c>
      <c r="B10" s="33" t="str">
        <f aca="true" t="shared" si="1" ref="B10:B33">IF(J10&lt;=D$37,"FINALE","")</f>
        <v>FINALE</v>
      </c>
      <c r="C10" s="49" t="s">
        <v>160</v>
      </c>
      <c r="D10" s="49" t="s">
        <v>161</v>
      </c>
      <c r="E10" s="41"/>
      <c r="F10" s="55" t="s">
        <v>47</v>
      </c>
      <c r="G10" s="46">
        <v>15.59</v>
      </c>
      <c r="H10" s="46">
        <v>15.19</v>
      </c>
      <c r="I10" s="47">
        <f aca="true" t="shared" si="2" ref="I10:I33">IF(G10=0,"",MIN(G10:H10))</f>
        <v>15.19</v>
      </c>
      <c r="J10" s="4">
        <f aca="true" t="shared" si="3" ref="J10:J33">IF(I10="","",RANK(I10,$I$10:$I$87,2))</f>
        <v>1</v>
      </c>
      <c r="K10" s="4">
        <f aca="true" t="shared" si="4" ref="K10:K33">IF(J10="","",IF(COUNTIF($K$10:$K$87,J10)&gt;1,"=",""))</f>
      </c>
      <c r="L10" s="29"/>
      <c r="M10" s="30">
        <v>15.47</v>
      </c>
      <c r="N10" s="30"/>
      <c r="O10" s="4">
        <f aca="true" t="shared" si="5" ref="O10:O33">IF(M10+N10,M10+N10,"")</f>
        <v>15.47</v>
      </c>
      <c r="P10" s="4">
        <f aca="true" t="shared" si="6" ref="P10:P33">IF(O10="","",RANK(O10,$O$10:$O$87,2))</f>
        <v>1</v>
      </c>
      <c r="Q10" s="38">
        <f>IF(P10="","",IF(COUNTIF($Q$10:$Q$87,P10)&gt;1,"=",""))</f>
      </c>
    </row>
    <row r="11" spans="1:17" ht="15">
      <c r="A11" s="39">
        <f t="shared" si="0"/>
        <v>2</v>
      </c>
      <c r="B11" s="33" t="str">
        <f t="shared" si="1"/>
        <v>FINALE</v>
      </c>
      <c r="C11" s="49" t="s">
        <v>158</v>
      </c>
      <c r="D11" s="49" t="s">
        <v>159</v>
      </c>
      <c r="E11" s="43"/>
      <c r="F11" s="50" t="s">
        <v>47</v>
      </c>
      <c r="G11" s="74">
        <v>15.9</v>
      </c>
      <c r="H11" s="46">
        <v>9999</v>
      </c>
      <c r="I11" s="47">
        <f t="shared" si="2"/>
        <v>15.9</v>
      </c>
      <c r="J11" s="4">
        <f t="shared" si="3"/>
        <v>2</v>
      </c>
      <c r="K11" s="4">
        <f t="shared" si="4"/>
      </c>
      <c r="L11" s="29"/>
      <c r="M11" s="30">
        <v>16.23</v>
      </c>
      <c r="N11" s="30"/>
      <c r="O11" s="4">
        <f t="shared" si="5"/>
        <v>16.23</v>
      </c>
      <c r="P11" s="4">
        <f t="shared" si="6"/>
        <v>2</v>
      </c>
      <c r="Q11" s="38"/>
    </row>
    <row r="12" spans="1:17" ht="15">
      <c r="A12" s="39">
        <f t="shared" si="0"/>
        <v>3</v>
      </c>
      <c r="B12" s="33" t="str">
        <f t="shared" si="1"/>
        <v>FINALE</v>
      </c>
      <c r="C12" s="51" t="s">
        <v>70</v>
      </c>
      <c r="D12" s="51" t="s">
        <v>157</v>
      </c>
      <c r="E12" s="41"/>
      <c r="F12" s="50" t="s">
        <v>63</v>
      </c>
      <c r="G12" s="46">
        <v>9999</v>
      </c>
      <c r="H12" s="46">
        <v>18.26</v>
      </c>
      <c r="I12" s="47">
        <f t="shared" si="2"/>
        <v>18.26</v>
      </c>
      <c r="J12" s="4">
        <f t="shared" si="3"/>
        <v>3</v>
      </c>
      <c r="K12" s="4">
        <f t="shared" si="4"/>
      </c>
      <c r="L12" s="29"/>
      <c r="M12" s="30"/>
      <c r="N12" s="30"/>
      <c r="O12" s="4">
        <f t="shared" si="5"/>
      </c>
      <c r="P12" s="4">
        <f t="shared" si="6"/>
      </c>
      <c r="Q12" s="38"/>
    </row>
    <row r="13" spans="1:17" ht="15">
      <c r="A13" s="39">
        <f t="shared" si="0"/>
        <v>4</v>
      </c>
      <c r="B13" s="33">
        <f t="shared" si="1"/>
      </c>
      <c r="C13" s="57" t="s">
        <v>155</v>
      </c>
      <c r="D13" s="49" t="s">
        <v>156</v>
      </c>
      <c r="E13" s="42"/>
      <c r="F13" s="50"/>
      <c r="G13" s="46">
        <v>9999</v>
      </c>
      <c r="H13" s="46">
        <v>9999</v>
      </c>
      <c r="I13" s="47">
        <f t="shared" si="2"/>
        <v>9999</v>
      </c>
      <c r="J13" s="4">
        <f t="shared" si="3"/>
        <v>4</v>
      </c>
      <c r="K13" s="4">
        <f t="shared" si="4"/>
      </c>
      <c r="L13" s="29"/>
      <c r="M13" s="30"/>
      <c r="N13" s="30"/>
      <c r="O13" s="4">
        <f t="shared" si="5"/>
      </c>
      <c r="P13" s="4">
        <f t="shared" si="6"/>
      </c>
      <c r="Q13" s="38"/>
    </row>
    <row r="14" spans="1:17" ht="12.75">
      <c r="A14" s="39">
        <f t="shared" si="0"/>
      </c>
      <c r="B14" s="33">
        <f t="shared" si="1"/>
      </c>
      <c r="C14" s="45"/>
      <c r="D14" s="45"/>
      <c r="E14" s="45"/>
      <c r="F14" s="45"/>
      <c r="G14" s="46"/>
      <c r="H14" s="46"/>
      <c r="I14" s="47">
        <f t="shared" si="2"/>
      </c>
      <c r="J14" s="4">
        <f t="shared" si="3"/>
      </c>
      <c r="K14" s="4">
        <f t="shared" si="4"/>
      </c>
      <c r="L14" s="29"/>
      <c r="M14" s="30"/>
      <c r="N14" s="30"/>
      <c r="O14" s="4">
        <f t="shared" si="5"/>
      </c>
      <c r="P14" s="4">
        <f t="shared" si="6"/>
      </c>
      <c r="Q14" s="38">
        <f aca="true" t="shared" si="7" ref="Q14:Q33">IF(P14="","",IF(COUNTIF($Q$10:$Q$87,P14)&gt;1,"=",""))</f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4">
        <f t="shared" si="3"/>
      </c>
      <c r="K15" s="4">
        <f t="shared" si="4"/>
      </c>
      <c r="L15" s="29"/>
      <c r="M15" s="30"/>
      <c r="N15" s="30"/>
      <c r="O15" s="4">
        <f t="shared" si="5"/>
      </c>
      <c r="P15" s="4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4">
        <f t="shared" si="3"/>
      </c>
      <c r="K16" s="4">
        <f t="shared" si="4"/>
      </c>
      <c r="L16" s="29"/>
      <c r="M16" s="30"/>
      <c r="N16" s="30"/>
      <c r="O16" s="4">
        <f t="shared" si="5"/>
      </c>
      <c r="P16" s="4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4">
        <f t="shared" si="3"/>
      </c>
      <c r="K17" s="4">
        <f t="shared" si="4"/>
      </c>
      <c r="L17" s="29"/>
      <c r="M17" s="30"/>
      <c r="N17" s="30"/>
      <c r="O17" s="4">
        <f t="shared" si="5"/>
      </c>
      <c r="P17" s="4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4">
        <f t="shared" si="3"/>
      </c>
      <c r="K18" s="4">
        <f t="shared" si="4"/>
      </c>
      <c r="L18" s="29"/>
      <c r="M18" s="30"/>
      <c r="N18" s="30"/>
      <c r="O18" s="4">
        <f t="shared" si="5"/>
      </c>
      <c r="P18" s="4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4">
        <f t="shared" si="3"/>
      </c>
      <c r="K19" s="4">
        <f t="shared" si="4"/>
      </c>
      <c r="L19" s="29"/>
      <c r="M19" s="30"/>
      <c r="N19" s="30"/>
      <c r="O19" s="4">
        <f t="shared" si="5"/>
      </c>
      <c r="P19" s="4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4">
        <f t="shared" si="3"/>
      </c>
      <c r="K20" s="4">
        <f t="shared" si="4"/>
      </c>
      <c r="L20" s="29"/>
      <c r="M20" s="30"/>
      <c r="N20" s="30"/>
      <c r="O20" s="4">
        <f t="shared" si="5"/>
      </c>
      <c r="P20" s="4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4">
        <f t="shared" si="3"/>
      </c>
      <c r="K21" s="4">
        <f t="shared" si="4"/>
      </c>
      <c r="L21" s="29"/>
      <c r="M21" s="30"/>
      <c r="N21" s="30"/>
      <c r="O21" s="4">
        <f t="shared" si="5"/>
      </c>
      <c r="P21" s="4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4">
        <f t="shared" si="3"/>
      </c>
      <c r="K22" s="4">
        <f t="shared" si="4"/>
      </c>
      <c r="L22" s="29"/>
      <c r="M22" s="30"/>
      <c r="N22" s="30"/>
      <c r="O22" s="4">
        <f t="shared" si="5"/>
      </c>
      <c r="P22" s="4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4">
        <f t="shared" si="3"/>
      </c>
      <c r="K23" s="4">
        <f t="shared" si="4"/>
      </c>
      <c r="L23" s="29"/>
      <c r="M23" s="30"/>
      <c r="N23" s="30"/>
      <c r="O23" s="4">
        <f t="shared" si="5"/>
      </c>
      <c r="P23" s="4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4">
        <f t="shared" si="3"/>
      </c>
      <c r="K24" s="4">
        <f t="shared" si="4"/>
      </c>
      <c r="L24" s="29"/>
      <c r="M24" s="30"/>
      <c r="N24" s="30"/>
      <c r="O24" s="4">
        <f t="shared" si="5"/>
      </c>
      <c r="P24" s="4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4">
        <f t="shared" si="3"/>
      </c>
      <c r="K25" s="4">
        <f t="shared" si="4"/>
      </c>
      <c r="L25" s="29"/>
      <c r="M25" s="30"/>
      <c r="N25" s="30"/>
      <c r="O25" s="4">
        <f t="shared" si="5"/>
      </c>
      <c r="P25" s="4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4">
        <f t="shared" si="3"/>
      </c>
      <c r="K26" s="4">
        <f t="shared" si="4"/>
      </c>
      <c r="L26" s="29"/>
      <c r="M26" s="30"/>
      <c r="N26" s="30"/>
      <c r="O26" s="4">
        <f t="shared" si="5"/>
      </c>
      <c r="P26" s="4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4">
        <f t="shared" si="3"/>
      </c>
      <c r="K27" s="4">
        <f t="shared" si="4"/>
      </c>
      <c r="L27" s="29"/>
      <c r="M27" s="30"/>
      <c r="N27" s="30"/>
      <c r="O27" s="4">
        <f t="shared" si="5"/>
      </c>
      <c r="P27" s="4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4">
        <f t="shared" si="3"/>
      </c>
      <c r="K28" s="4">
        <f t="shared" si="4"/>
      </c>
      <c r="L28" s="29"/>
      <c r="M28" s="30"/>
      <c r="N28" s="30"/>
      <c r="O28" s="4">
        <f t="shared" si="5"/>
      </c>
      <c r="P28" s="4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4">
        <f t="shared" si="3"/>
      </c>
      <c r="K29" s="4">
        <f t="shared" si="4"/>
      </c>
      <c r="L29" s="29"/>
      <c r="M29" s="30"/>
      <c r="N29" s="30"/>
      <c r="O29" s="4">
        <f t="shared" si="5"/>
      </c>
      <c r="P29" s="4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4">
        <f t="shared" si="3"/>
      </c>
      <c r="K30" s="4">
        <f t="shared" si="4"/>
      </c>
      <c r="L30" s="29"/>
      <c r="M30" s="30"/>
      <c r="N30" s="30"/>
      <c r="O30" s="4">
        <f t="shared" si="5"/>
      </c>
      <c r="P30" s="4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4">
        <f t="shared" si="3"/>
      </c>
      <c r="K31" s="4">
        <f t="shared" si="4"/>
      </c>
      <c r="L31" s="29"/>
      <c r="M31" s="30"/>
      <c r="N31" s="30"/>
      <c r="O31" s="4">
        <f t="shared" si="5"/>
      </c>
      <c r="P31" s="4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4">
        <f t="shared" si="3"/>
      </c>
      <c r="K32" s="4">
        <f t="shared" si="4"/>
      </c>
      <c r="L32" s="29"/>
      <c r="M32" s="30"/>
      <c r="N32" s="30"/>
      <c r="O32" s="4">
        <f t="shared" si="5"/>
      </c>
      <c r="P32" s="4">
        <f t="shared" si="6"/>
      </c>
      <c r="Q32" s="38">
        <f t="shared" si="7"/>
      </c>
    </row>
    <row r="33" spans="1:17" ht="12.75">
      <c r="A33" s="39">
        <f t="shared" si="0"/>
      </c>
      <c r="B33" s="33">
        <f t="shared" si="1"/>
      </c>
      <c r="C33" s="45"/>
      <c r="D33" s="45"/>
      <c r="E33" s="45"/>
      <c r="F33" s="45"/>
      <c r="G33" s="46"/>
      <c r="H33" s="46"/>
      <c r="I33" s="47">
        <f t="shared" si="2"/>
      </c>
      <c r="J33" s="4">
        <f t="shared" si="3"/>
      </c>
      <c r="K33" s="4">
        <f t="shared" si="4"/>
      </c>
      <c r="L33" s="29"/>
      <c r="M33" s="30"/>
      <c r="N33" s="30"/>
      <c r="O33" s="4">
        <f t="shared" si="5"/>
      </c>
      <c r="P33" s="4">
        <f t="shared" si="6"/>
      </c>
      <c r="Q33" s="38">
        <f t="shared" si="7"/>
      </c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31" t="s">
        <v>15</v>
      </c>
      <c r="B36" s="2"/>
      <c r="C36" s="6"/>
      <c r="D36" s="6">
        <f>COUNTA(D10:D33)</f>
        <v>4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2" t="s">
        <v>16</v>
      </c>
      <c r="B37" s="2"/>
      <c r="C37" s="6"/>
      <c r="D37" s="6">
        <f>IF(D36&lt;=5,3,IF(D36&lt;=7,4,IF(D36&lt;=14,5,IF(D36&lt;=19,6,8))))</f>
        <v>3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PageLayoutView="0" workbookViewId="0" topLeftCell="A3">
      <selection activeCell="C1" sqref="A1:F16384"/>
    </sheetView>
  </sheetViews>
  <sheetFormatPr defaultColWidth="11.421875" defaultRowHeight="12.75"/>
  <cols>
    <col min="1" max="1" width="8.28125" style="0" customWidth="1"/>
    <col min="2" max="2" width="9.8515625" style="0" hidden="1" customWidth="1"/>
    <col min="3" max="3" width="18.140625" style="0" bestFit="1" customWidth="1"/>
    <col min="4" max="4" width="15.28125" style="0" bestFit="1" customWidth="1"/>
    <col min="5" max="5" width="15.28125" style="0" hidden="1" customWidth="1"/>
    <col min="6" max="6" width="14.8515625" style="0" customWidth="1"/>
    <col min="7" max="8" width="6.8515625" style="0" customWidth="1"/>
    <col min="9" max="9" width="9.8515625" style="0" customWidth="1"/>
    <col min="10" max="10" width="11.421875" style="0" customWidth="1"/>
    <col min="11" max="11" width="11.421875" style="0" hidden="1" customWidth="1"/>
    <col min="12" max="12" width="3.140625" style="0" customWidth="1"/>
    <col min="13" max="13" width="11.421875" style="0" customWidth="1"/>
    <col min="14" max="14" width="11.421875" style="0" hidden="1" customWidth="1"/>
    <col min="15" max="15" width="11.421875" style="0" customWidth="1"/>
    <col min="16" max="17" width="9.710937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43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>J10</f>
        <v>1</v>
      </c>
      <c r="B10" s="33" t="str">
        <f aca="true" t="shared" si="0" ref="B10:B33">IF(J10&lt;=D$37,"FINALE","")</f>
        <v>FINALE</v>
      </c>
      <c r="C10" s="51" t="s">
        <v>61</v>
      </c>
      <c r="D10" s="51" t="s">
        <v>62</v>
      </c>
      <c r="E10" s="50" t="s">
        <v>63</v>
      </c>
      <c r="F10" s="50" t="s">
        <v>63</v>
      </c>
      <c r="G10" s="46">
        <v>17.55</v>
      </c>
      <c r="H10" s="46">
        <v>17.67</v>
      </c>
      <c r="I10" s="47">
        <f aca="true" t="shared" si="1" ref="I10:I33">IF(G10=0,"",MIN(G10:H10))</f>
        <v>17.55</v>
      </c>
      <c r="J10" s="65">
        <f aca="true" t="shared" si="2" ref="J10:J33">IF(I10="","",RANK(I10,$I$10:$I$86,2))</f>
        <v>1</v>
      </c>
      <c r="K10" s="65">
        <f aca="true" t="shared" si="3" ref="K10:K33">IF(J10="","",IF(COUNTIF($J$10:$J$86,J10)&gt;1,"=",""))</f>
      </c>
      <c r="L10" s="29"/>
      <c r="M10" s="30">
        <v>17.09</v>
      </c>
      <c r="N10" s="30"/>
      <c r="O10" s="4">
        <f aca="true" t="shared" si="4" ref="O10:O33">IF(M10+N10,M10+N10,"")</f>
        <v>17.09</v>
      </c>
      <c r="P10" s="4">
        <f aca="true" t="shared" si="5" ref="P10:P33">IF(O10="","",RANK(O10,$O$10:$O$86,2))</f>
        <v>1</v>
      </c>
      <c r="Q10" s="38"/>
    </row>
    <row r="11" spans="1:17" ht="15">
      <c r="A11" s="39">
        <f>J11</f>
        <v>2</v>
      </c>
      <c r="B11" s="33" t="str">
        <f t="shared" si="0"/>
        <v>FINALE</v>
      </c>
      <c r="C11" s="52" t="s">
        <v>51</v>
      </c>
      <c r="D11" s="51" t="s">
        <v>52</v>
      </c>
      <c r="E11" s="50" t="s">
        <v>53</v>
      </c>
      <c r="F11" s="50" t="s">
        <v>53</v>
      </c>
      <c r="G11" s="46">
        <v>29.18</v>
      </c>
      <c r="H11" s="46">
        <v>28.71</v>
      </c>
      <c r="I11" s="47">
        <f t="shared" si="1"/>
        <v>28.71</v>
      </c>
      <c r="J11" s="65">
        <f t="shared" si="2"/>
        <v>2</v>
      </c>
      <c r="K11" s="65">
        <f t="shared" si="3"/>
      </c>
      <c r="L11" s="29"/>
      <c r="M11" s="30">
        <v>23.46</v>
      </c>
      <c r="N11" s="30"/>
      <c r="O11" s="4">
        <f t="shared" si="4"/>
        <v>23.46</v>
      </c>
      <c r="P11" s="4">
        <f t="shared" si="5"/>
        <v>2</v>
      </c>
      <c r="Q11" s="38"/>
    </row>
    <row r="12" spans="1:17" ht="15">
      <c r="A12" s="39">
        <v>3</v>
      </c>
      <c r="B12" s="33" t="str">
        <f t="shared" si="0"/>
        <v>FINALE</v>
      </c>
      <c r="C12" s="48" t="s">
        <v>49</v>
      </c>
      <c r="D12" s="49" t="s">
        <v>50</v>
      </c>
      <c r="E12" s="50" t="s">
        <v>47</v>
      </c>
      <c r="F12" s="50" t="s">
        <v>47</v>
      </c>
      <c r="G12" s="46">
        <v>35.38</v>
      </c>
      <c r="H12" s="46">
        <v>33.47</v>
      </c>
      <c r="I12" s="47">
        <f t="shared" si="1"/>
        <v>33.47</v>
      </c>
      <c r="J12" s="65">
        <f t="shared" si="2"/>
        <v>4</v>
      </c>
      <c r="K12" s="65">
        <f t="shared" si="3"/>
      </c>
      <c r="L12" s="29"/>
      <c r="M12" s="30">
        <v>28.46</v>
      </c>
      <c r="N12" s="30"/>
      <c r="O12" s="4">
        <f t="shared" si="4"/>
        <v>28.46</v>
      </c>
      <c r="P12" s="4">
        <f t="shared" si="5"/>
        <v>3</v>
      </c>
      <c r="Q12" s="38"/>
    </row>
    <row r="13" spans="1:17" ht="15">
      <c r="A13" s="39">
        <v>4</v>
      </c>
      <c r="B13" s="33" t="str">
        <f t="shared" si="0"/>
        <v>FINALE</v>
      </c>
      <c r="C13" s="53" t="s">
        <v>54</v>
      </c>
      <c r="D13" s="54" t="s">
        <v>55</v>
      </c>
      <c r="E13" s="55" t="s">
        <v>56</v>
      </c>
      <c r="F13" s="55" t="s">
        <v>56</v>
      </c>
      <c r="G13" s="46">
        <v>9999</v>
      </c>
      <c r="H13" s="46">
        <v>29.62</v>
      </c>
      <c r="I13" s="47">
        <f t="shared" si="1"/>
        <v>29.62</v>
      </c>
      <c r="J13" s="65">
        <f t="shared" si="2"/>
        <v>3</v>
      </c>
      <c r="K13" s="65">
        <f t="shared" si="3"/>
      </c>
      <c r="L13" s="29"/>
      <c r="M13" s="30"/>
      <c r="N13" s="30"/>
      <c r="O13" s="4">
        <f t="shared" si="4"/>
      </c>
      <c r="P13" s="4">
        <f t="shared" si="5"/>
      </c>
      <c r="Q13" s="38"/>
    </row>
    <row r="14" spans="1:17" ht="15">
      <c r="A14" s="39">
        <f aca="true" t="shared" si="6" ref="A14:A33">J14</f>
        <v>5</v>
      </c>
      <c r="B14" s="33">
        <f t="shared" si="0"/>
      </c>
      <c r="C14" s="48" t="s">
        <v>45</v>
      </c>
      <c r="D14" s="49" t="s">
        <v>46</v>
      </c>
      <c r="E14" s="50" t="s">
        <v>47</v>
      </c>
      <c r="F14" s="50" t="s">
        <v>47</v>
      </c>
      <c r="G14" s="46">
        <v>35.92</v>
      </c>
      <c r="H14" s="46">
        <v>36.83</v>
      </c>
      <c r="I14" s="47">
        <f t="shared" si="1"/>
        <v>35.92</v>
      </c>
      <c r="J14" s="65">
        <f t="shared" si="2"/>
        <v>5</v>
      </c>
      <c r="K14" s="65">
        <f t="shared" si="3"/>
      </c>
      <c r="L14" s="29"/>
      <c r="M14" s="30"/>
      <c r="N14" s="30"/>
      <c r="O14" s="4">
        <f t="shared" si="4"/>
      </c>
      <c r="P14" s="4">
        <f t="shared" si="5"/>
      </c>
      <c r="Q14" s="38"/>
    </row>
    <row r="15" spans="1:17" ht="15">
      <c r="A15" s="39">
        <f t="shared" si="6"/>
        <v>6</v>
      </c>
      <c r="B15" s="33">
        <f t="shared" si="0"/>
      </c>
      <c r="C15" s="52" t="s">
        <v>57</v>
      </c>
      <c r="D15" s="51" t="s">
        <v>58</v>
      </c>
      <c r="E15" s="50" t="s">
        <v>53</v>
      </c>
      <c r="F15" s="50" t="s">
        <v>53</v>
      </c>
      <c r="G15" s="46">
        <v>36.69</v>
      </c>
      <c r="H15" s="46">
        <v>37.75</v>
      </c>
      <c r="I15" s="47">
        <f t="shared" si="1"/>
        <v>36.69</v>
      </c>
      <c r="J15" s="65">
        <f t="shared" si="2"/>
        <v>6</v>
      </c>
      <c r="K15" s="65">
        <f t="shared" si="3"/>
      </c>
      <c r="L15" s="29"/>
      <c r="M15" s="30"/>
      <c r="N15" s="30"/>
      <c r="O15" s="4">
        <f t="shared" si="4"/>
      </c>
      <c r="P15" s="4">
        <f t="shared" si="5"/>
      </c>
      <c r="Q15" s="38">
        <f aca="true" t="shared" si="7" ref="Q15:Q33">IF(P15="","",IF(COUNTIF($Q$11:$Q$87,P15)&gt;1,"=",""))</f>
      </c>
    </row>
    <row r="16" spans="1:17" ht="15">
      <c r="A16" s="39">
        <f t="shared" si="6"/>
        <v>7</v>
      </c>
      <c r="B16" s="33">
        <f t="shared" si="0"/>
      </c>
      <c r="C16" s="56" t="s">
        <v>59</v>
      </c>
      <c r="D16" s="51" t="s">
        <v>60</v>
      </c>
      <c r="E16" s="50" t="s">
        <v>53</v>
      </c>
      <c r="F16" s="50" t="s">
        <v>53</v>
      </c>
      <c r="G16" s="46">
        <v>40.88</v>
      </c>
      <c r="H16" s="46">
        <v>45.54</v>
      </c>
      <c r="I16" s="47">
        <f t="shared" si="1"/>
        <v>40.88</v>
      </c>
      <c r="J16" s="65">
        <f t="shared" si="2"/>
        <v>7</v>
      </c>
      <c r="K16" s="65">
        <f t="shared" si="3"/>
      </c>
      <c r="L16" s="29"/>
      <c r="M16" s="30"/>
      <c r="N16" s="30"/>
      <c r="O16" s="4">
        <f t="shared" si="4"/>
      </c>
      <c r="P16" s="4">
        <f t="shared" si="5"/>
      </c>
      <c r="Q16" s="38">
        <f t="shared" si="7"/>
      </c>
    </row>
    <row r="17" spans="1:17" ht="12.75">
      <c r="A17" s="39">
        <f t="shared" si="6"/>
      </c>
      <c r="B17" s="33">
        <f t="shared" si="0"/>
      </c>
      <c r="C17" s="45"/>
      <c r="D17" s="45"/>
      <c r="E17" s="45"/>
      <c r="F17" s="45"/>
      <c r="G17" s="46"/>
      <c r="H17" s="46"/>
      <c r="I17" s="47">
        <f t="shared" si="1"/>
      </c>
      <c r="J17" s="65">
        <f t="shared" si="2"/>
      </c>
      <c r="K17" s="65">
        <f t="shared" si="3"/>
      </c>
      <c r="L17" s="29"/>
      <c r="M17" s="30"/>
      <c r="N17" s="30"/>
      <c r="O17" s="4">
        <f t="shared" si="4"/>
      </c>
      <c r="P17" s="4">
        <f t="shared" si="5"/>
      </c>
      <c r="Q17" s="38">
        <f t="shared" si="7"/>
      </c>
    </row>
    <row r="18" spans="1:17" ht="12.75">
      <c r="A18" s="39">
        <f t="shared" si="6"/>
      </c>
      <c r="B18" s="33">
        <f t="shared" si="0"/>
      </c>
      <c r="C18" s="45"/>
      <c r="D18" s="45"/>
      <c r="E18" s="45"/>
      <c r="F18" s="45"/>
      <c r="G18" s="46"/>
      <c r="H18" s="46"/>
      <c r="I18" s="47">
        <f t="shared" si="1"/>
      </c>
      <c r="J18" s="65">
        <f t="shared" si="2"/>
      </c>
      <c r="K18" s="65">
        <f t="shared" si="3"/>
      </c>
      <c r="L18" s="29"/>
      <c r="M18" s="30"/>
      <c r="N18" s="30"/>
      <c r="O18" s="4">
        <f t="shared" si="4"/>
      </c>
      <c r="P18" s="4">
        <f t="shared" si="5"/>
      </c>
      <c r="Q18" s="38">
        <f t="shared" si="7"/>
      </c>
    </row>
    <row r="19" spans="1:17" ht="12.75">
      <c r="A19" s="39">
        <f t="shared" si="6"/>
      </c>
      <c r="B19" s="33">
        <f t="shared" si="0"/>
      </c>
      <c r="C19" s="45"/>
      <c r="D19" s="45"/>
      <c r="E19" s="45"/>
      <c r="F19" s="45"/>
      <c r="G19" s="46"/>
      <c r="H19" s="46"/>
      <c r="I19" s="47">
        <f t="shared" si="1"/>
      </c>
      <c r="J19" s="65">
        <f t="shared" si="2"/>
      </c>
      <c r="K19" s="65">
        <f t="shared" si="3"/>
      </c>
      <c r="L19" s="29"/>
      <c r="M19" s="30"/>
      <c r="N19" s="30"/>
      <c r="O19" s="4">
        <f t="shared" si="4"/>
      </c>
      <c r="P19" s="4">
        <f t="shared" si="5"/>
      </c>
      <c r="Q19" s="38">
        <f t="shared" si="7"/>
      </c>
    </row>
    <row r="20" spans="1:17" ht="12.75">
      <c r="A20" s="39">
        <f t="shared" si="6"/>
      </c>
      <c r="B20" s="33">
        <f t="shared" si="0"/>
      </c>
      <c r="C20" s="45"/>
      <c r="D20" s="45"/>
      <c r="E20" s="45"/>
      <c r="F20" s="45"/>
      <c r="G20" s="46"/>
      <c r="H20" s="46"/>
      <c r="I20" s="47">
        <f t="shared" si="1"/>
      </c>
      <c r="J20" s="65">
        <f t="shared" si="2"/>
      </c>
      <c r="K20" s="65">
        <f t="shared" si="3"/>
      </c>
      <c r="L20" s="29"/>
      <c r="M20" s="30"/>
      <c r="N20" s="30"/>
      <c r="O20" s="4">
        <f t="shared" si="4"/>
      </c>
      <c r="P20" s="4">
        <f t="shared" si="5"/>
      </c>
      <c r="Q20" s="38">
        <f t="shared" si="7"/>
      </c>
    </row>
    <row r="21" spans="1:17" ht="12.75">
      <c r="A21" s="39">
        <f t="shared" si="6"/>
      </c>
      <c r="B21" s="33">
        <f t="shared" si="0"/>
      </c>
      <c r="C21" s="45"/>
      <c r="D21" s="45"/>
      <c r="E21" s="45"/>
      <c r="F21" s="45"/>
      <c r="G21" s="46"/>
      <c r="H21" s="46"/>
      <c r="I21" s="47">
        <f t="shared" si="1"/>
      </c>
      <c r="J21" s="65">
        <f t="shared" si="2"/>
      </c>
      <c r="K21" s="65">
        <f t="shared" si="3"/>
      </c>
      <c r="L21" s="29"/>
      <c r="M21" s="30"/>
      <c r="N21" s="30"/>
      <c r="O21" s="4">
        <f t="shared" si="4"/>
      </c>
      <c r="P21" s="4">
        <f t="shared" si="5"/>
      </c>
      <c r="Q21" s="38">
        <f t="shared" si="7"/>
      </c>
    </row>
    <row r="22" spans="1:17" ht="12.75">
      <c r="A22" s="39">
        <f t="shared" si="6"/>
      </c>
      <c r="B22" s="33">
        <f t="shared" si="0"/>
      </c>
      <c r="C22" s="45"/>
      <c r="D22" s="45"/>
      <c r="E22" s="45"/>
      <c r="F22" s="45"/>
      <c r="G22" s="46"/>
      <c r="H22" s="46"/>
      <c r="I22" s="47">
        <f t="shared" si="1"/>
      </c>
      <c r="J22" s="65">
        <f t="shared" si="2"/>
      </c>
      <c r="K22" s="65">
        <f t="shared" si="3"/>
      </c>
      <c r="L22" s="29"/>
      <c r="M22" s="30"/>
      <c r="N22" s="30"/>
      <c r="O22" s="4">
        <f t="shared" si="4"/>
      </c>
      <c r="P22" s="4">
        <f t="shared" si="5"/>
      </c>
      <c r="Q22" s="38">
        <f t="shared" si="7"/>
      </c>
    </row>
    <row r="23" spans="1:17" ht="12.75">
      <c r="A23" s="39">
        <f t="shared" si="6"/>
      </c>
      <c r="B23" s="33">
        <f t="shared" si="0"/>
      </c>
      <c r="C23" s="45"/>
      <c r="D23" s="45"/>
      <c r="E23" s="45"/>
      <c r="F23" s="45"/>
      <c r="G23" s="46"/>
      <c r="H23" s="46"/>
      <c r="I23" s="47">
        <f t="shared" si="1"/>
      </c>
      <c r="J23" s="65">
        <f t="shared" si="2"/>
      </c>
      <c r="K23" s="65">
        <f t="shared" si="3"/>
      </c>
      <c r="L23" s="29"/>
      <c r="M23" s="30"/>
      <c r="N23" s="30"/>
      <c r="O23" s="4">
        <f t="shared" si="4"/>
      </c>
      <c r="P23" s="4">
        <f t="shared" si="5"/>
      </c>
      <c r="Q23" s="38">
        <f t="shared" si="7"/>
      </c>
    </row>
    <row r="24" spans="1:17" ht="12.75">
      <c r="A24" s="39">
        <f t="shared" si="6"/>
      </c>
      <c r="B24" s="33">
        <f t="shared" si="0"/>
      </c>
      <c r="C24" s="45"/>
      <c r="D24" s="45"/>
      <c r="E24" s="45"/>
      <c r="F24" s="45"/>
      <c r="G24" s="46"/>
      <c r="H24" s="46"/>
      <c r="I24" s="47">
        <f t="shared" si="1"/>
      </c>
      <c r="J24" s="65">
        <f t="shared" si="2"/>
      </c>
      <c r="K24" s="65">
        <f t="shared" si="3"/>
      </c>
      <c r="L24" s="29"/>
      <c r="M24" s="30"/>
      <c r="N24" s="30"/>
      <c r="O24" s="4">
        <f t="shared" si="4"/>
      </c>
      <c r="P24" s="4">
        <f t="shared" si="5"/>
      </c>
      <c r="Q24" s="38">
        <f t="shared" si="7"/>
      </c>
    </row>
    <row r="25" spans="1:17" ht="12.75">
      <c r="A25" s="39">
        <f t="shared" si="6"/>
      </c>
      <c r="B25" s="33">
        <f t="shared" si="0"/>
      </c>
      <c r="C25" s="45"/>
      <c r="D25" s="45"/>
      <c r="E25" s="45"/>
      <c r="F25" s="45"/>
      <c r="G25" s="46"/>
      <c r="H25" s="46"/>
      <c r="I25" s="47">
        <f t="shared" si="1"/>
      </c>
      <c r="J25" s="65">
        <f t="shared" si="2"/>
      </c>
      <c r="K25" s="65">
        <f t="shared" si="3"/>
      </c>
      <c r="L25" s="29"/>
      <c r="M25" s="30"/>
      <c r="N25" s="30"/>
      <c r="O25" s="4">
        <f t="shared" si="4"/>
      </c>
      <c r="P25" s="4">
        <f t="shared" si="5"/>
      </c>
      <c r="Q25" s="38">
        <f t="shared" si="7"/>
      </c>
    </row>
    <row r="26" spans="1:17" ht="12.75">
      <c r="A26" s="39">
        <f t="shared" si="6"/>
      </c>
      <c r="B26" s="33">
        <f t="shared" si="0"/>
      </c>
      <c r="C26" s="45"/>
      <c r="D26" s="45"/>
      <c r="E26" s="45"/>
      <c r="F26" s="45"/>
      <c r="G26" s="46"/>
      <c r="H26" s="46"/>
      <c r="I26" s="47">
        <f t="shared" si="1"/>
      </c>
      <c r="J26" s="65">
        <f t="shared" si="2"/>
      </c>
      <c r="K26" s="65">
        <f t="shared" si="3"/>
      </c>
      <c r="L26" s="29"/>
      <c r="M26" s="30"/>
      <c r="N26" s="30"/>
      <c r="O26" s="4">
        <f t="shared" si="4"/>
      </c>
      <c r="P26" s="4">
        <f t="shared" si="5"/>
      </c>
      <c r="Q26" s="38">
        <f t="shared" si="7"/>
      </c>
    </row>
    <row r="27" spans="1:17" ht="12.75">
      <c r="A27" s="39">
        <f t="shared" si="6"/>
      </c>
      <c r="B27" s="33">
        <f t="shared" si="0"/>
      </c>
      <c r="C27" s="45"/>
      <c r="D27" s="45"/>
      <c r="E27" s="45"/>
      <c r="F27" s="45"/>
      <c r="G27" s="46"/>
      <c r="H27" s="46"/>
      <c r="I27" s="47">
        <f t="shared" si="1"/>
      </c>
      <c r="J27" s="65">
        <f t="shared" si="2"/>
      </c>
      <c r="K27" s="65">
        <f t="shared" si="3"/>
      </c>
      <c r="L27" s="29"/>
      <c r="M27" s="30"/>
      <c r="N27" s="30"/>
      <c r="O27" s="4">
        <f t="shared" si="4"/>
      </c>
      <c r="P27" s="4">
        <f t="shared" si="5"/>
      </c>
      <c r="Q27" s="38">
        <f t="shared" si="7"/>
      </c>
    </row>
    <row r="28" spans="1:17" ht="12.75">
      <c r="A28" s="39">
        <f t="shared" si="6"/>
      </c>
      <c r="B28" s="33">
        <f t="shared" si="0"/>
      </c>
      <c r="C28" s="45"/>
      <c r="D28" s="45"/>
      <c r="E28" s="45"/>
      <c r="F28" s="45"/>
      <c r="G28" s="46"/>
      <c r="H28" s="46"/>
      <c r="I28" s="47">
        <f t="shared" si="1"/>
      </c>
      <c r="J28" s="65">
        <f t="shared" si="2"/>
      </c>
      <c r="K28" s="65">
        <f t="shared" si="3"/>
      </c>
      <c r="L28" s="29"/>
      <c r="M28" s="30"/>
      <c r="N28" s="30"/>
      <c r="O28" s="4">
        <f t="shared" si="4"/>
      </c>
      <c r="P28" s="4">
        <f t="shared" si="5"/>
      </c>
      <c r="Q28" s="38">
        <f t="shared" si="7"/>
      </c>
    </row>
    <row r="29" spans="1:17" ht="12.75">
      <c r="A29" s="39">
        <f t="shared" si="6"/>
      </c>
      <c r="B29" s="33">
        <f t="shared" si="0"/>
      </c>
      <c r="C29" s="45"/>
      <c r="D29" s="45"/>
      <c r="E29" s="45"/>
      <c r="F29" s="45"/>
      <c r="G29" s="46"/>
      <c r="H29" s="46"/>
      <c r="I29" s="47">
        <f t="shared" si="1"/>
      </c>
      <c r="J29" s="65">
        <f t="shared" si="2"/>
      </c>
      <c r="K29" s="65">
        <f t="shared" si="3"/>
      </c>
      <c r="L29" s="29"/>
      <c r="M29" s="30"/>
      <c r="N29" s="30"/>
      <c r="O29" s="4">
        <f t="shared" si="4"/>
      </c>
      <c r="P29" s="4">
        <f t="shared" si="5"/>
      </c>
      <c r="Q29" s="38">
        <f t="shared" si="7"/>
      </c>
    </row>
    <row r="30" spans="1:17" ht="12.75">
      <c r="A30" s="39">
        <f t="shared" si="6"/>
      </c>
      <c r="B30" s="33">
        <f t="shared" si="0"/>
      </c>
      <c r="C30" s="45"/>
      <c r="D30" s="45"/>
      <c r="E30" s="45"/>
      <c r="F30" s="45"/>
      <c r="G30" s="46"/>
      <c r="H30" s="46"/>
      <c r="I30" s="47">
        <f t="shared" si="1"/>
      </c>
      <c r="J30" s="65">
        <f t="shared" si="2"/>
      </c>
      <c r="K30" s="65">
        <f t="shared" si="3"/>
      </c>
      <c r="L30" s="29"/>
      <c r="M30" s="30"/>
      <c r="N30" s="30"/>
      <c r="O30" s="4">
        <f t="shared" si="4"/>
      </c>
      <c r="P30" s="4">
        <f t="shared" si="5"/>
      </c>
      <c r="Q30" s="38">
        <f t="shared" si="7"/>
      </c>
    </row>
    <row r="31" spans="1:17" ht="12.75">
      <c r="A31" s="39">
        <f t="shared" si="6"/>
      </c>
      <c r="B31" s="33">
        <f t="shared" si="0"/>
      </c>
      <c r="C31" s="45"/>
      <c r="D31" s="45"/>
      <c r="E31" s="45"/>
      <c r="F31" s="45"/>
      <c r="G31" s="46"/>
      <c r="H31" s="46"/>
      <c r="I31" s="47">
        <f t="shared" si="1"/>
      </c>
      <c r="J31" s="65">
        <f t="shared" si="2"/>
      </c>
      <c r="K31" s="65">
        <f t="shared" si="3"/>
      </c>
      <c r="L31" s="29"/>
      <c r="M31" s="30"/>
      <c r="N31" s="30"/>
      <c r="O31" s="4">
        <f t="shared" si="4"/>
      </c>
      <c r="P31" s="4">
        <f t="shared" si="5"/>
      </c>
      <c r="Q31" s="38">
        <f t="shared" si="7"/>
      </c>
    </row>
    <row r="32" spans="1:17" ht="12.75">
      <c r="A32" s="39">
        <f t="shared" si="6"/>
      </c>
      <c r="B32" s="33">
        <f t="shared" si="0"/>
      </c>
      <c r="C32" s="45"/>
      <c r="D32" s="45"/>
      <c r="E32" s="45"/>
      <c r="F32" s="45"/>
      <c r="G32" s="46"/>
      <c r="H32" s="46"/>
      <c r="I32" s="47">
        <f t="shared" si="1"/>
      </c>
      <c r="J32" s="65">
        <f t="shared" si="2"/>
      </c>
      <c r="K32" s="65">
        <f t="shared" si="3"/>
      </c>
      <c r="L32" s="29"/>
      <c r="M32" s="30"/>
      <c r="N32" s="30"/>
      <c r="O32" s="4">
        <f t="shared" si="4"/>
      </c>
      <c r="P32" s="4">
        <f t="shared" si="5"/>
      </c>
      <c r="Q32" s="38">
        <f t="shared" si="7"/>
      </c>
    </row>
    <row r="33" spans="1:17" ht="12.75">
      <c r="A33" s="39">
        <f t="shared" si="6"/>
      </c>
      <c r="B33" s="33">
        <f t="shared" si="0"/>
      </c>
      <c r="C33" s="45"/>
      <c r="D33" s="45"/>
      <c r="E33" s="45"/>
      <c r="F33" s="45"/>
      <c r="G33" s="46"/>
      <c r="H33" s="46"/>
      <c r="I33" s="47">
        <f t="shared" si="1"/>
      </c>
      <c r="J33" s="65">
        <f t="shared" si="2"/>
      </c>
      <c r="K33" s="65">
        <f t="shared" si="3"/>
      </c>
      <c r="L33" s="29"/>
      <c r="M33" s="30"/>
      <c r="N33" s="30"/>
      <c r="O33" s="4">
        <f t="shared" si="4"/>
      </c>
      <c r="P33" s="4">
        <f t="shared" si="5"/>
      </c>
      <c r="Q33" s="38">
        <f t="shared" si="7"/>
      </c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31" t="s">
        <v>15</v>
      </c>
      <c r="B36" s="2"/>
      <c r="C36" s="6"/>
      <c r="D36" s="6">
        <f>COUNTA(D10:D33)</f>
        <v>7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2" t="s">
        <v>16</v>
      </c>
      <c r="B37" s="2"/>
      <c r="C37" s="6"/>
      <c r="D37" s="6">
        <f>IF(D36&lt;=5,3,IF(D36&lt;=7,4,IF(D36&lt;=14,5,IF(D36&lt;=19,6,8))))</f>
        <v>4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PageLayoutView="0" workbookViewId="0" topLeftCell="A1">
      <selection activeCell="H17" sqref="G16:H17"/>
    </sheetView>
  </sheetViews>
  <sheetFormatPr defaultColWidth="11.421875" defaultRowHeight="12.75"/>
  <cols>
    <col min="1" max="1" width="8.421875" style="0" customWidth="1"/>
    <col min="2" max="2" width="9.28125" style="0" hidden="1" customWidth="1"/>
    <col min="3" max="4" width="15.7109375" style="0" customWidth="1"/>
    <col min="5" max="5" width="15.7109375" style="0" hidden="1" customWidth="1"/>
    <col min="6" max="6" width="15.7109375" style="0" customWidth="1"/>
    <col min="7" max="8" width="7.8515625" style="0" customWidth="1"/>
    <col min="9" max="9" width="9.7109375" style="0" customWidth="1"/>
    <col min="10" max="10" width="11.421875" style="0" customWidth="1"/>
    <col min="11" max="11" width="11.421875" style="0" hidden="1" customWidth="1"/>
    <col min="12" max="12" width="2.00390625" style="0" customWidth="1"/>
    <col min="13" max="13" width="11.421875" style="0" customWidth="1"/>
    <col min="14" max="14" width="14.28125" style="0" hidden="1" customWidth="1"/>
    <col min="15" max="15" width="11.421875" style="0" hidden="1" customWidth="1"/>
    <col min="16" max="17" width="9.42187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44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3">J10</f>
        <v>1</v>
      </c>
      <c r="B10" s="33" t="str">
        <f aca="true" t="shared" si="1" ref="B10:B33">IF(J10&lt;=D$37,"FINALE","")</f>
        <v>FINALE</v>
      </c>
      <c r="C10" s="62" t="s">
        <v>68</v>
      </c>
      <c r="D10" s="63" t="s">
        <v>84</v>
      </c>
      <c r="E10" s="41"/>
      <c r="F10" s="64" t="s">
        <v>47</v>
      </c>
      <c r="G10" s="46">
        <v>24.77</v>
      </c>
      <c r="H10" s="46">
        <v>21.75</v>
      </c>
      <c r="I10" s="47">
        <f aca="true" t="shared" si="2" ref="I10:I33">IF(G10=0,"",MIN(G10:H10))</f>
        <v>21.75</v>
      </c>
      <c r="J10" s="65">
        <f aca="true" t="shared" si="3" ref="J10:J33">IF(I10="","",RANK(I10,$I$10:$I$86,2))</f>
        <v>1</v>
      </c>
      <c r="K10" s="65">
        <f aca="true" t="shared" si="4" ref="K10:K33">IF(J10="","",IF(COUNTIF($J$10:$J$86,J10)&gt;1,"=",""))</f>
      </c>
      <c r="L10" s="29"/>
      <c r="M10" s="30">
        <v>22.29</v>
      </c>
      <c r="N10" s="30"/>
      <c r="O10" s="4">
        <f aca="true" t="shared" si="5" ref="O10:O33">IF(M10+N10,M10+N10,"")</f>
        <v>22.29</v>
      </c>
      <c r="P10" s="65">
        <f aca="true" t="shared" si="6" ref="P10:P33">IF(O10="","",RANK(O10,$M$10:$M$86,2))</f>
        <v>1</v>
      </c>
      <c r="Q10" s="38"/>
    </row>
    <row r="11" spans="1:17" ht="15">
      <c r="A11" s="39">
        <f t="shared" si="0"/>
        <v>2</v>
      </c>
      <c r="B11" s="33" t="str">
        <f t="shared" si="1"/>
        <v>FINALE</v>
      </c>
      <c r="C11" s="53" t="s">
        <v>82</v>
      </c>
      <c r="D11" s="58" t="s">
        <v>83</v>
      </c>
      <c r="E11" s="41"/>
      <c r="F11" s="64" t="s">
        <v>56</v>
      </c>
      <c r="G11" s="46">
        <v>9999</v>
      </c>
      <c r="H11" s="46">
        <v>34.75</v>
      </c>
      <c r="I11" s="47">
        <f t="shared" si="2"/>
        <v>34.75</v>
      </c>
      <c r="J11" s="65">
        <f t="shared" si="3"/>
        <v>2</v>
      </c>
      <c r="K11" s="65">
        <f t="shared" si="4"/>
      </c>
      <c r="L11" s="29"/>
      <c r="M11" s="30">
        <v>26.38</v>
      </c>
      <c r="N11" s="30"/>
      <c r="O11" s="4">
        <f t="shared" si="5"/>
        <v>26.38</v>
      </c>
      <c r="P11" s="65">
        <f t="shared" si="6"/>
        <v>2</v>
      </c>
      <c r="Q11" s="38"/>
    </row>
    <row r="12" spans="1:17" ht="15">
      <c r="A12" s="39">
        <f t="shared" si="0"/>
      </c>
      <c r="B12" s="33">
        <f t="shared" si="1"/>
      </c>
      <c r="C12" s="42"/>
      <c r="D12" s="42"/>
      <c r="E12" s="43"/>
      <c r="F12" s="43"/>
      <c r="G12" s="46"/>
      <c r="H12" s="46"/>
      <c r="I12" s="47">
        <f t="shared" si="2"/>
      </c>
      <c r="J12" s="65">
        <f t="shared" si="3"/>
      </c>
      <c r="K12" s="65">
        <f t="shared" si="4"/>
      </c>
      <c r="L12" s="29"/>
      <c r="M12" s="30"/>
      <c r="N12" s="30"/>
      <c r="O12" s="4">
        <f t="shared" si="5"/>
      </c>
      <c r="P12" s="65">
        <f t="shared" si="6"/>
      </c>
      <c r="Q12" s="38"/>
    </row>
    <row r="13" spans="1:17" ht="15">
      <c r="A13" s="39">
        <f t="shared" si="0"/>
      </c>
      <c r="B13" s="33">
        <f t="shared" si="1"/>
      </c>
      <c r="C13" s="40"/>
      <c r="D13" s="40"/>
      <c r="E13" s="41"/>
      <c r="F13" s="44"/>
      <c r="G13" s="46"/>
      <c r="H13" s="46"/>
      <c r="I13" s="47">
        <f t="shared" si="2"/>
      </c>
      <c r="J13" s="65">
        <f t="shared" si="3"/>
      </c>
      <c r="K13" s="65">
        <f t="shared" si="4"/>
      </c>
      <c r="L13" s="29"/>
      <c r="M13" s="30"/>
      <c r="N13" s="30"/>
      <c r="O13" s="4">
        <f t="shared" si="5"/>
      </c>
      <c r="P13" s="65">
        <f t="shared" si="6"/>
      </c>
      <c r="Q13" s="38">
        <f aca="true" t="shared" si="7" ref="Q13:Q33">IF(P13="","",IF(COUNTIF($Q$11:$Q$87,P13)&gt;1,"=",""))</f>
      </c>
    </row>
    <row r="14" spans="1:17" ht="12.75">
      <c r="A14" s="39">
        <f t="shared" si="0"/>
      </c>
      <c r="B14" s="33">
        <f t="shared" si="1"/>
      </c>
      <c r="C14" s="45"/>
      <c r="D14" s="45"/>
      <c r="E14" s="45"/>
      <c r="F14" s="45"/>
      <c r="G14" s="46"/>
      <c r="H14" s="46"/>
      <c r="I14" s="47">
        <f t="shared" si="2"/>
      </c>
      <c r="J14" s="65">
        <f t="shared" si="3"/>
      </c>
      <c r="K14" s="65">
        <f t="shared" si="4"/>
      </c>
      <c r="L14" s="29"/>
      <c r="M14" s="30"/>
      <c r="N14" s="30"/>
      <c r="O14" s="4">
        <f t="shared" si="5"/>
      </c>
      <c r="P14" s="65">
        <f t="shared" si="6"/>
      </c>
      <c r="Q14" s="38">
        <f t="shared" si="7"/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65">
        <f t="shared" si="3"/>
      </c>
      <c r="K15" s="65">
        <f t="shared" si="4"/>
      </c>
      <c r="L15" s="29"/>
      <c r="M15" s="30"/>
      <c r="N15" s="30"/>
      <c r="O15" s="4">
        <f t="shared" si="5"/>
      </c>
      <c r="P15" s="65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65">
        <f t="shared" si="3"/>
      </c>
      <c r="K16" s="65">
        <f t="shared" si="4"/>
      </c>
      <c r="L16" s="29"/>
      <c r="M16" s="30"/>
      <c r="N16" s="30"/>
      <c r="O16" s="4">
        <f t="shared" si="5"/>
      </c>
      <c r="P16" s="65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65">
        <f t="shared" si="3"/>
      </c>
      <c r="K17" s="65">
        <f t="shared" si="4"/>
      </c>
      <c r="L17" s="29"/>
      <c r="M17" s="30"/>
      <c r="N17" s="30"/>
      <c r="O17" s="4">
        <f t="shared" si="5"/>
      </c>
      <c r="P17" s="65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65">
        <f t="shared" si="3"/>
      </c>
      <c r="K18" s="65">
        <f t="shared" si="4"/>
      </c>
      <c r="L18" s="29"/>
      <c r="M18" s="30"/>
      <c r="N18" s="30"/>
      <c r="O18" s="4">
        <f t="shared" si="5"/>
      </c>
      <c r="P18" s="65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65">
        <f t="shared" si="3"/>
      </c>
      <c r="K19" s="65">
        <f t="shared" si="4"/>
      </c>
      <c r="L19" s="29"/>
      <c r="M19" s="30"/>
      <c r="N19" s="30"/>
      <c r="O19" s="4">
        <f t="shared" si="5"/>
      </c>
      <c r="P19" s="65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65">
        <f t="shared" si="3"/>
      </c>
      <c r="K20" s="65">
        <f t="shared" si="4"/>
      </c>
      <c r="L20" s="29"/>
      <c r="M20" s="30"/>
      <c r="N20" s="30"/>
      <c r="O20" s="4">
        <f t="shared" si="5"/>
      </c>
      <c r="P20" s="65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65">
        <f t="shared" si="3"/>
      </c>
      <c r="K21" s="65">
        <f t="shared" si="4"/>
      </c>
      <c r="L21" s="29"/>
      <c r="M21" s="30"/>
      <c r="N21" s="30"/>
      <c r="O21" s="4">
        <f t="shared" si="5"/>
      </c>
      <c r="P21" s="65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65">
        <f t="shared" si="3"/>
      </c>
      <c r="K22" s="65">
        <f t="shared" si="4"/>
      </c>
      <c r="L22" s="29"/>
      <c r="M22" s="30"/>
      <c r="N22" s="30"/>
      <c r="O22" s="4">
        <f t="shared" si="5"/>
      </c>
      <c r="P22" s="65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65">
        <f t="shared" si="3"/>
      </c>
      <c r="K23" s="65">
        <f t="shared" si="4"/>
      </c>
      <c r="L23" s="29"/>
      <c r="M23" s="30"/>
      <c r="N23" s="30"/>
      <c r="O23" s="4">
        <f t="shared" si="5"/>
      </c>
      <c r="P23" s="65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65">
        <f t="shared" si="3"/>
      </c>
      <c r="K24" s="65">
        <f t="shared" si="4"/>
      </c>
      <c r="L24" s="29"/>
      <c r="M24" s="30"/>
      <c r="N24" s="30"/>
      <c r="O24" s="4">
        <f t="shared" si="5"/>
      </c>
      <c r="P24" s="65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65">
        <f t="shared" si="3"/>
      </c>
      <c r="K25" s="65">
        <f t="shared" si="4"/>
      </c>
      <c r="L25" s="29"/>
      <c r="M25" s="30"/>
      <c r="N25" s="30"/>
      <c r="O25" s="4">
        <f t="shared" si="5"/>
      </c>
      <c r="P25" s="65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65">
        <f t="shared" si="3"/>
      </c>
      <c r="K26" s="65">
        <f t="shared" si="4"/>
      </c>
      <c r="L26" s="29"/>
      <c r="M26" s="30"/>
      <c r="N26" s="30"/>
      <c r="O26" s="4">
        <f t="shared" si="5"/>
      </c>
      <c r="P26" s="65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65">
        <f t="shared" si="3"/>
      </c>
      <c r="K27" s="65">
        <f t="shared" si="4"/>
      </c>
      <c r="L27" s="29"/>
      <c r="M27" s="30"/>
      <c r="N27" s="30"/>
      <c r="O27" s="4">
        <f t="shared" si="5"/>
      </c>
      <c r="P27" s="65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65">
        <f t="shared" si="3"/>
      </c>
      <c r="K28" s="65">
        <f t="shared" si="4"/>
      </c>
      <c r="L28" s="29"/>
      <c r="M28" s="30"/>
      <c r="N28" s="30"/>
      <c r="O28" s="4">
        <f t="shared" si="5"/>
      </c>
      <c r="P28" s="65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65">
        <f t="shared" si="3"/>
      </c>
      <c r="K29" s="65">
        <f t="shared" si="4"/>
      </c>
      <c r="L29" s="29"/>
      <c r="M29" s="30"/>
      <c r="N29" s="30"/>
      <c r="O29" s="4">
        <f t="shared" si="5"/>
      </c>
      <c r="P29" s="65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65">
        <f t="shared" si="3"/>
      </c>
      <c r="K30" s="65">
        <f t="shared" si="4"/>
      </c>
      <c r="L30" s="29"/>
      <c r="M30" s="30"/>
      <c r="N30" s="30"/>
      <c r="O30" s="4">
        <f t="shared" si="5"/>
      </c>
      <c r="P30" s="65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65">
        <f t="shared" si="3"/>
      </c>
      <c r="K31" s="65">
        <f t="shared" si="4"/>
      </c>
      <c r="L31" s="29"/>
      <c r="M31" s="30"/>
      <c r="N31" s="30"/>
      <c r="O31" s="4">
        <f t="shared" si="5"/>
      </c>
      <c r="P31" s="65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65">
        <f t="shared" si="3"/>
      </c>
      <c r="K32" s="65">
        <f t="shared" si="4"/>
      </c>
      <c r="L32" s="29"/>
      <c r="M32" s="30"/>
      <c r="N32" s="30"/>
      <c r="O32" s="4">
        <f t="shared" si="5"/>
      </c>
      <c r="P32" s="65">
        <f t="shared" si="6"/>
      </c>
      <c r="Q32" s="38">
        <f t="shared" si="7"/>
      </c>
    </row>
    <row r="33" spans="1:17" ht="12.75">
      <c r="A33" s="39">
        <f t="shared" si="0"/>
      </c>
      <c r="B33" s="33">
        <f t="shared" si="1"/>
      </c>
      <c r="C33" s="45"/>
      <c r="D33" s="45"/>
      <c r="E33" s="45"/>
      <c r="F33" s="45"/>
      <c r="G33" s="46"/>
      <c r="H33" s="46"/>
      <c r="I33" s="47">
        <f t="shared" si="2"/>
      </c>
      <c r="J33" s="65">
        <f t="shared" si="3"/>
      </c>
      <c r="K33" s="65">
        <f t="shared" si="4"/>
      </c>
      <c r="L33" s="29"/>
      <c r="M33" s="30"/>
      <c r="N33" s="30"/>
      <c r="O33" s="4">
        <f t="shared" si="5"/>
      </c>
      <c r="P33" s="65">
        <f t="shared" si="6"/>
      </c>
      <c r="Q33" s="38">
        <f t="shared" si="7"/>
      </c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31" t="s">
        <v>15</v>
      </c>
      <c r="B36" s="2"/>
      <c r="C36" s="6"/>
      <c r="D36" s="6">
        <f>COUNTA(D10:D33)</f>
        <v>2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2" t="s">
        <v>16</v>
      </c>
      <c r="B37" s="2"/>
      <c r="C37" s="6"/>
      <c r="D37" s="6">
        <f>IF(D36&lt;=5,3,IF(D36&lt;=7,4,IF(D36&lt;=14,5,IF(D36&lt;=19,6,8))))</f>
        <v>3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8"/>
  <sheetViews>
    <sheetView zoomScalePageLayoutView="0" workbookViewId="0" topLeftCell="B1">
      <selection activeCell="E18" sqref="E18"/>
    </sheetView>
  </sheetViews>
  <sheetFormatPr defaultColWidth="11.421875" defaultRowHeight="12.75"/>
  <cols>
    <col min="1" max="1" width="0" style="0" hidden="1" customWidth="1"/>
    <col min="2" max="2" width="9.28125" style="0" customWidth="1"/>
    <col min="3" max="3" width="0" style="0" hidden="1" customWidth="1"/>
    <col min="4" max="4" width="15.28125" style="0" customWidth="1"/>
    <col min="5" max="5" width="14.140625" style="0" customWidth="1"/>
    <col min="6" max="6" width="0" style="0" hidden="1" customWidth="1"/>
    <col min="7" max="7" width="14.28125" style="0" customWidth="1"/>
    <col min="8" max="9" width="8.421875" style="0" customWidth="1"/>
    <col min="10" max="10" width="9.28125" style="0" customWidth="1"/>
    <col min="11" max="11" width="11.421875" style="0" customWidth="1"/>
    <col min="12" max="12" width="10.421875" style="0" hidden="1" customWidth="1"/>
    <col min="13" max="13" width="2.00390625" style="0" customWidth="1"/>
    <col min="14" max="14" width="11.421875" style="0" customWidth="1"/>
    <col min="15" max="15" width="11.421875" style="0" hidden="1" customWidth="1"/>
    <col min="16" max="16" width="11.421875" style="0" customWidth="1"/>
    <col min="17" max="18" width="10.7109375" style="0" customWidth="1"/>
  </cols>
  <sheetData>
    <row r="1" spans="2:18" ht="13.5" thickBot="1">
      <c r="B1" s="78" t="s">
        <v>5</v>
      </c>
      <c r="C1" s="78"/>
      <c r="D1" s="79" t="s">
        <v>21</v>
      </c>
      <c r="E1" s="80"/>
      <c r="F1" s="28"/>
      <c r="G1" s="6"/>
      <c r="H1" s="6"/>
      <c r="I1" s="2"/>
      <c r="J1" s="2"/>
      <c r="K1" s="2"/>
      <c r="L1" s="2"/>
      <c r="M1" s="2"/>
      <c r="N1" s="2"/>
      <c r="O1" s="6"/>
      <c r="P1" s="2"/>
      <c r="Q1" s="2"/>
      <c r="R1" s="2"/>
    </row>
    <row r="2" spans="2:18" ht="13.5" thickBot="1">
      <c r="B2" s="78" t="s">
        <v>6</v>
      </c>
      <c r="C2" s="78"/>
      <c r="D2" s="79" t="s">
        <v>22</v>
      </c>
      <c r="E2" s="80"/>
      <c r="F2" s="28"/>
      <c r="G2" s="6"/>
      <c r="H2" s="6"/>
      <c r="I2" s="2"/>
      <c r="J2" s="2"/>
      <c r="K2" s="2"/>
      <c r="L2" s="2"/>
      <c r="M2" s="2"/>
      <c r="N2" s="2"/>
      <c r="O2" s="6"/>
      <c r="P2" s="2"/>
      <c r="Q2" s="2"/>
      <c r="R2" s="2"/>
    </row>
    <row r="3" spans="2:18" ht="13.5" thickBot="1">
      <c r="B3" s="78" t="s">
        <v>7</v>
      </c>
      <c r="C3" s="78"/>
      <c r="D3" s="81">
        <v>42126</v>
      </c>
      <c r="E3" s="80"/>
      <c r="F3" s="28"/>
      <c r="G3" s="6"/>
      <c r="H3" s="6"/>
      <c r="I3" s="2"/>
      <c r="J3" s="2"/>
      <c r="K3" s="2"/>
      <c r="L3" s="2"/>
      <c r="M3" s="2"/>
      <c r="N3" s="2"/>
      <c r="O3" s="6"/>
      <c r="P3" s="2"/>
      <c r="Q3" s="2"/>
      <c r="R3" s="2"/>
    </row>
    <row r="4" spans="2:18" ht="12.75">
      <c r="B4" s="2"/>
      <c r="C4" s="2"/>
      <c r="D4" s="6"/>
      <c r="E4" s="6"/>
      <c r="F4" s="6"/>
      <c r="G4" s="6"/>
      <c r="H4" s="6"/>
      <c r="I4" s="2"/>
      <c r="J4" s="2"/>
      <c r="K4" s="2"/>
      <c r="L4" s="2"/>
      <c r="M4" s="2"/>
      <c r="N4" s="2"/>
      <c r="O4" s="6"/>
      <c r="P4" s="2"/>
      <c r="Q4" s="2"/>
      <c r="R4" s="2"/>
    </row>
    <row r="5" spans="2:18" ht="12.75">
      <c r="B5" s="31" t="s">
        <v>18</v>
      </c>
      <c r="C5" s="2"/>
      <c r="D5" s="82" t="s">
        <v>19</v>
      </c>
      <c r="E5" s="83"/>
      <c r="F5" s="6"/>
      <c r="G5" s="6"/>
      <c r="H5" s="6"/>
      <c r="I5" s="2"/>
      <c r="J5" s="2"/>
      <c r="K5" s="2"/>
      <c r="L5" s="2"/>
      <c r="M5" s="2"/>
      <c r="N5" s="2"/>
      <c r="O5" s="6"/>
      <c r="P5" s="2"/>
      <c r="Q5" s="2"/>
      <c r="R5" s="2"/>
    </row>
    <row r="6" spans="2:18" ht="13.5" thickBot="1">
      <c r="B6" s="78" t="s">
        <v>8</v>
      </c>
      <c r="C6" s="78"/>
      <c r="D6" s="80" t="s">
        <v>34</v>
      </c>
      <c r="E6" s="80"/>
      <c r="F6" s="28"/>
      <c r="G6" s="6"/>
      <c r="H6" s="6"/>
      <c r="I6" s="2"/>
      <c r="J6" s="2"/>
      <c r="K6" s="2"/>
      <c r="L6" s="2"/>
      <c r="M6" s="2"/>
      <c r="N6" s="2"/>
      <c r="O6" s="6"/>
      <c r="P6" s="2"/>
      <c r="Q6" s="2"/>
      <c r="R6" s="2"/>
    </row>
    <row r="7" spans="2:18" ht="15">
      <c r="B7" s="9"/>
      <c r="C7" s="9"/>
      <c r="D7" s="7"/>
      <c r="E7" s="8"/>
      <c r="F7" s="8"/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ht="12.75">
      <c r="B8" s="84"/>
      <c r="C8" s="85"/>
      <c r="D8" s="85"/>
      <c r="E8" s="85"/>
      <c r="F8" s="85"/>
      <c r="G8" s="86"/>
      <c r="H8" s="19" t="s">
        <v>3</v>
      </c>
      <c r="I8" s="19" t="s">
        <v>4</v>
      </c>
      <c r="J8" s="20" t="s">
        <v>10</v>
      </c>
      <c r="K8" s="87" t="s">
        <v>11</v>
      </c>
      <c r="L8" s="87"/>
      <c r="M8" s="21"/>
      <c r="N8" s="19" t="s">
        <v>3</v>
      </c>
      <c r="O8" s="19" t="s">
        <v>4</v>
      </c>
      <c r="P8" s="35" t="s">
        <v>12</v>
      </c>
      <c r="Q8" s="84" t="s">
        <v>20</v>
      </c>
      <c r="R8" s="86"/>
    </row>
    <row r="9" spans="2:18" ht="39">
      <c r="B9" s="36" t="s">
        <v>11</v>
      </c>
      <c r="C9" s="23" t="s">
        <v>17</v>
      </c>
      <c r="D9" s="24" t="s">
        <v>2</v>
      </c>
      <c r="E9" s="24" t="s">
        <v>1</v>
      </c>
      <c r="F9" s="24" t="s">
        <v>14</v>
      </c>
      <c r="G9" s="24" t="s">
        <v>13</v>
      </c>
      <c r="H9" s="25" t="s">
        <v>9</v>
      </c>
      <c r="I9" s="25" t="s">
        <v>23</v>
      </c>
      <c r="J9" s="27" t="s">
        <v>24</v>
      </c>
      <c r="K9" s="34" t="s">
        <v>25</v>
      </c>
      <c r="L9" s="34" t="s">
        <v>26</v>
      </c>
      <c r="M9" s="26" t="s">
        <v>27</v>
      </c>
      <c r="N9" s="25" t="s">
        <v>28</v>
      </c>
      <c r="O9" s="25" t="s">
        <v>29</v>
      </c>
      <c r="P9" s="25" t="s">
        <v>30</v>
      </c>
      <c r="Q9" s="34" t="s">
        <v>32</v>
      </c>
      <c r="R9" s="37" t="s">
        <v>31</v>
      </c>
    </row>
    <row r="10" spans="1:18" ht="15">
      <c r="A10" s="2"/>
      <c r="B10" s="39">
        <f aca="true" t="shared" si="0" ref="B10:B34">K10</f>
        <v>1</v>
      </c>
      <c r="C10" s="33" t="str">
        <f aca="true" t="shared" si="1" ref="C10:C34">IF(K10&lt;=E$38,"FINALE","")</f>
        <v>FINALE</v>
      </c>
      <c r="D10" s="51" t="s">
        <v>100</v>
      </c>
      <c r="E10" s="51" t="s">
        <v>101</v>
      </c>
      <c r="F10" s="42"/>
      <c r="G10" s="50" t="s">
        <v>48</v>
      </c>
      <c r="H10" s="46">
        <v>8.43</v>
      </c>
      <c r="I10" s="46">
        <v>6.49</v>
      </c>
      <c r="J10" s="47">
        <f aca="true" t="shared" si="2" ref="J10:J34">IF(H10=0,"",MIN(H10:I10))</f>
        <v>6.49</v>
      </c>
      <c r="K10" s="65">
        <f aca="true" t="shared" si="3" ref="K10:K34">IF(J10="","",RANK(J10,$J$10:$J$87,2))</f>
        <v>1</v>
      </c>
      <c r="L10" s="4">
        <f aca="true" t="shared" si="4" ref="L10:L34">IF(K10="","",IF(COUNTIF($K$11:$K$88,K10)&gt;1,"=",""))</f>
      </c>
      <c r="M10" s="29"/>
      <c r="N10" s="76">
        <v>6.5</v>
      </c>
      <c r="O10" s="30"/>
      <c r="P10" s="4">
        <f aca="true" t="shared" si="5" ref="P10:P34">IF(N10+O10,N10+O10,"")</f>
        <v>6.5</v>
      </c>
      <c r="Q10" s="65">
        <f aca="true" t="shared" si="6" ref="Q10:Q34">IF(P10="","",RANK(P10,$P$10:$P$87,2))</f>
        <v>1</v>
      </c>
      <c r="R10" s="38"/>
    </row>
    <row r="11" spans="1:18" ht="15">
      <c r="A11" s="31" t="s">
        <v>15</v>
      </c>
      <c r="B11" s="39">
        <f t="shared" si="0"/>
        <v>2</v>
      </c>
      <c r="C11" s="33" t="str">
        <f t="shared" si="1"/>
        <v>FINALE</v>
      </c>
      <c r="D11" s="58" t="s">
        <v>99</v>
      </c>
      <c r="E11" s="58" t="s">
        <v>69</v>
      </c>
      <c r="F11" s="41"/>
      <c r="G11" s="50" t="s">
        <v>56</v>
      </c>
      <c r="H11" s="46">
        <v>9.34</v>
      </c>
      <c r="I11" s="46">
        <v>8.14</v>
      </c>
      <c r="J11" s="47">
        <f t="shared" si="2"/>
        <v>8.14</v>
      </c>
      <c r="K11" s="65">
        <f t="shared" si="3"/>
        <v>2</v>
      </c>
      <c r="L11" s="4">
        <f t="shared" si="4"/>
      </c>
      <c r="M11" s="29"/>
      <c r="N11" s="30">
        <v>9.11</v>
      </c>
      <c r="O11" s="30"/>
      <c r="P11" s="4">
        <f t="shared" si="5"/>
        <v>9.11</v>
      </c>
      <c r="Q11" s="65">
        <f t="shared" si="6"/>
        <v>2</v>
      </c>
      <c r="R11" s="38"/>
    </row>
    <row r="12" spans="1:18" ht="15">
      <c r="A12" s="2" t="s">
        <v>16</v>
      </c>
      <c r="B12" s="39">
        <f t="shared" si="0"/>
        <v>3</v>
      </c>
      <c r="C12" s="33" t="str">
        <f t="shared" si="1"/>
        <v>FINALE</v>
      </c>
      <c r="D12" s="57" t="s">
        <v>102</v>
      </c>
      <c r="E12" s="49" t="s">
        <v>103</v>
      </c>
      <c r="F12" s="41"/>
      <c r="G12" s="50"/>
      <c r="H12" s="46">
        <v>9.52</v>
      </c>
      <c r="I12" s="46">
        <v>8.96</v>
      </c>
      <c r="J12" s="47">
        <f t="shared" si="2"/>
        <v>8.96</v>
      </c>
      <c r="K12" s="65">
        <f t="shared" si="3"/>
        <v>3</v>
      </c>
      <c r="L12" s="4">
        <f t="shared" si="4"/>
      </c>
      <c r="M12" s="29"/>
      <c r="N12" s="30">
        <v>12.88</v>
      </c>
      <c r="O12" s="30"/>
      <c r="P12" s="4">
        <f t="shared" si="5"/>
        <v>12.88</v>
      </c>
      <c r="Q12" s="65">
        <f t="shared" si="6"/>
        <v>3</v>
      </c>
      <c r="R12" s="38"/>
    </row>
    <row r="13" spans="2:18" ht="15">
      <c r="B13" s="39">
        <f t="shared" si="0"/>
        <v>4</v>
      </c>
      <c r="C13" s="33">
        <f t="shared" si="1"/>
      </c>
      <c r="D13" s="58" t="s">
        <v>104</v>
      </c>
      <c r="E13" s="58" t="s">
        <v>64</v>
      </c>
      <c r="F13" s="43"/>
      <c r="G13" s="50" t="s">
        <v>56</v>
      </c>
      <c r="H13" s="46">
        <v>12.34</v>
      </c>
      <c r="I13" s="46">
        <v>10.53</v>
      </c>
      <c r="J13" s="47">
        <f t="shared" si="2"/>
        <v>10.53</v>
      </c>
      <c r="K13" s="65">
        <f t="shared" si="3"/>
        <v>4</v>
      </c>
      <c r="L13" s="4">
        <f t="shared" si="4"/>
      </c>
      <c r="M13" s="29"/>
      <c r="N13" s="30">
        <v>9999</v>
      </c>
      <c r="O13" s="30"/>
      <c r="P13" s="4">
        <f t="shared" si="5"/>
        <v>9999</v>
      </c>
      <c r="Q13" s="65">
        <f t="shared" si="6"/>
        <v>4</v>
      </c>
      <c r="R13" s="38"/>
    </row>
    <row r="14" spans="2:18" ht="15">
      <c r="B14" s="39">
        <f t="shared" si="0"/>
        <v>5</v>
      </c>
      <c r="C14" s="33">
        <f t="shared" si="1"/>
      </c>
      <c r="D14" s="58" t="s">
        <v>105</v>
      </c>
      <c r="E14" s="58" t="s">
        <v>106</v>
      </c>
      <c r="F14" s="41"/>
      <c r="G14" s="50" t="s">
        <v>56</v>
      </c>
      <c r="H14" s="46">
        <v>9999</v>
      </c>
      <c r="I14" s="46">
        <v>12.38</v>
      </c>
      <c r="J14" s="47">
        <f t="shared" si="2"/>
        <v>12.38</v>
      </c>
      <c r="K14" s="65">
        <f t="shared" si="3"/>
        <v>5</v>
      </c>
      <c r="L14" s="4">
        <f t="shared" si="4"/>
      </c>
      <c r="M14" s="29"/>
      <c r="N14" s="30"/>
      <c r="O14" s="30"/>
      <c r="P14" s="4">
        <f t="shared" si="5"/>
      </c>
      <c r="Q14" s="65">
        <f t="shared" si="6"/>
      </c>
      <c r="R14" s="38">
        <f aca="true" t="shared" si="7" ref="R14:R34">IF(Q14="","",IF(COUNTIF($Q$11:$Q$88,Q14)&gt;1,"=",""))</f>
      </c>
    </row>
    <row r="15" spans="2:18" ht="12.75">
      <c r="B15" s="39">
        <f t="shared" si="0"/>
      </c>
      <c r="C15" s="33">
        <f t="shared" si="1"/>
      </c>
      <c r="D15" s="45"/>
      <c r="E15" s="45"/>
      <c r="F15" s="45"/>
      <c r="G15" s="45"/>
      <c r="H15" s="46"/>
      <c r="I15" s="46"/>
      <c r="J15" s="47">
        <f t="shared" si="2"/>
      </c>
      <c r="K15" s="65">
        <f t="shared" si="3"/>
      </c>
      <c r="L15" s="4">
        <f t="shared" si="4"/>
      </c>
      <c r="M15" s="29"/>
      <c r="N15" s="30"/>
      <c r="O15" s="30"/>
      <c r="P15" s="4">
        <f t="shared" si="5"/>
      </c>
      <c r="Q15" s="65">
        <f t="shared" si="6"/>
      </c>
      <c r="R15" s="38">
        <f t="shared" si="7"/>
      </c>
    </row>
    <row r="16" spans="2:18" ht="12.75">
      <c r="B16" s="39">
        <f t="shared" si="0"/>
      </c>
      <c r="C16" s="33">
        <f t="shared" si="1"/>
      </c>
      <c r="D16" s="45"/>
      <c r="E16" s="45"/>
      <c r="F16" s="45"/>
      <c r="G16" s="45"/>
      <c r="H16" s="46"/>
      <c r="I16" s="46"/>
      <c r="J16" s="47">
        <f t="shared" si="2"/>
      </c>
      <c r="K16" s="65">
        <f t="shared" si="3"/>
      </c>
      <c r="L16" s="4">
        <f t="shared" si="4"/>
      </c>
      <c r="M16" s="29"/>
      <c r="N16" s="30"/>
      <c r="O16" s="30"/>
      <c r="P16" s="4">
        <f t="shared" si="5"/>
      </c>
      <c r="Q16" s="65">
        <f t="shared" si="6"/>
      </c>
      <c r="R16" s="38">
        <f t="shared" si="7"/>
      </c>
    </row>
    <row r="17" spans="2:18" ht="12.75">
      <c r="B17" s="39">
        <f t="shared" si="0"/>
      </c>
      <c r="C17" s="33">
        <f t="shared" si="1"/>
      </c>
      <c r="D17" s="45"/>
      <c r="E17" s="45"/>
      <c r="F17" s="45"/>
      <c r="G17" s="45"/>
      <c r="H17" s="46"/>
      <c r="I17" s="46"/>
      <c r="J17" s="47">
        <f t="shared" si="2"/>
      </c>
      <c r="K17" s="65">
        <f t="shared" si="3"/>
      </c>
      <c r="L17" s="4">
        <f t="shared" si="4"/>
      </c>
      <c r="M17" s="29"/>
      <c r="N17" s="30"/>
      <c r="O17" s="30"/>
      <c r="P17" s="4">
        <f t="shared" si="5"/>
      </c>
      <c r="Q17" s="65">
        <f t="shared" si="6"/>
      </c>
      <c r="R17" s="38">
        <f t="shared" si="7"/>
      </c>
    </row>
    <row r="18" spans="2:18" ht="12.75">
      <c r="B18" s="39">
        <f t="shared" si="0"/>
      </c>
      <c r="C18" s="33">
        <f t="shared" si="1"/>
      </c>
      <c r="D18" s="45"/>
      <c r="E18" s="45"/>
      <c r="F18" s="45"/>
      <c r="G18" s="45"/>
      <c r="H18" s="46"/>
      <c r="I18" s="46"/>
      <c r="J18" s="47">
        <f t="shared" si="2"/>
      </c>
      <c r="K18" s="65">
        <f t="shared" si="3"/>
      </c>
      <c r="L18" s="4">
        <f t="shared" si="4"/>
      </c>
      <c r="M18" s="29"/>
      <c r="N18" s="30"/>
      <c r="O18" s="30"/>
      <c r="P18" s="4">
        <f t="shared" si="5"/>
      </c>
      <c r="Q18" s="65">
        <f t="shared" si="6"/>
      </c>
      <c r="R18" s="38">
        <f t="shared" si="7"/>
      </c>
    </row>
    <row r="19" spans="2:18" ht="12.75">
      <c r="B19" s="39">
        <f t="shared" si="0"/>
      </c>
      <c r="C19" s="33">
        <f t="shared" si="1"/>
      </c>
      <c r="D19" s="45"/>
      <c r="E19" s="45"/>
      <c r="F19" s="45"/>
      <c r="G19" s="45"/>
      <c r="H19" s="46"/>
      <c r="I19" s="46"/>
      <c r="J19" s="47">
        <f t="shared" si="2"/>
      </c>
      <c r="K19" s="65">
        <f t="shared" si="3"/>
      </c>
      <c r="L19" s="4">
        <f t="shared" si="4"/>
      </c>
      <c r="M19" s="29"/>
      <c r="N19" s="30"/>
      <c r="O19" s="30"/>
      <c r="P19" s="4">
        <f t="shared" si="5"/>
      </c>
      <c r="Q19" s="65">
        <f t="shared" si="6"/>
      </c>
      <c r="R19" s="38">
        <f t="shared" si="7"/>
      </c>
    </row>
    <row r="20" spans="2:18" ht="12.75">
      <c r="B20" s="39">
        <f t="shared" si="0"/>
      </c>
      <c r="C20" s="33">
        <f t="shared" si="1"/>
      </c>
      <c r="D20" s="45"/>
      <c r="E20" s="45"/>
      <c r="F20" s="45"/>
      <c r="G20" s="45"/>
      <c r="H20" s="46"/>
      <c r="I20" s="46"/>
      <c r="J20" s="47">
        <f t="shared" si="2"/>
      </c>
      <c r="K20" s="65">
        <f t="shared" si="3"/>
      </c>
      <c r="L20" s="4">
        <f t="shared" si="4"/>
      </c>
      <c r="M20" s="29"/>
      <c r="N20" s="30"/>
      <c r="O20" s="30"/>
      <c r="P20" s="4">
        <f t="shared" si="5"/>
      </c>
      <c r="Q20" s="65">
        <f t="shared" si="6"/>
      </c>
      <c r="R20" s="38">
        <f t="shared" si="7"/>
      </c>
    </row>
    <row r="21" spans="2:18" ht="12.75">
      <c r="B21" s="39">
        <f t="shared" si="0"/>
      </c>
      <c r="C21" s="33">
        <f t="shared" si="1"/>
      </c>
      <c r="D21" s="45"/>
      <c r="E21" s="45"/>
      <c r="F21" s="45"/>
      <c r="G21" s="45"/>
      <c r="H21" s="46"/>
      <c r="I21" s="46"/>
      <c r="J21" s="47">
        <f t="shared" si="2"/>
      </c>
      <c r="K21" s="65">
        <f t="shared" si="3"/>
      </c>
      <c r="L21" s="4">
        <f t="shared" si="4"/>
      </c>
      <c r="M21" s="29"/>
      <c r="N21" s="30"/>
      <c r="O21" s="30"/>
      <c r="P21" s="4">
        <f t="shared" si="5"/>
      </c>
      <c r="Q21" s="65">
        <f t="shared" si="6"/>
      </c>
      <c r="R21" s="38">
        <f t="shared" si="7"/>
      </c>
    </row>
    <row r="22" spans="2:18" ht="12.75">
      <c r="B22" s="39">
        <f t="shared" si="0"/>
      </c>
      <c r="C22" s="33">
        <f t="shared" si="1"/>
      </c>
      <c r="D22" s="45"/>
      <c r="E22" s="45"/>
      <c r="F22" s="45"/>
      <c r="G22" s="45"/>
      <c r="H22" s="46"/>
      <c r="I22" s="46"/>
      <c r="J22" s="47">
        <f t="shared" si="2"/>
      </c>
      <c r="K22" s="65">
        <f t="shared" si="3"/>
      </c>
      <c r="L22" s="4">
        <f t="shared" si="4"/>
      </c>
      <c r="M22" s="29"/>
      <c r="N22" s="30"/>
      <c r="O22" s="30"/>
      <c r="P22" s="4">
        <f t="shared" si="5"/>
      </c>
      <c r="Q22" s="65">
        <f t="shared" si="6"/>
      </c>
      <c r="R22" s="38">
        <f t="shared" si="7"/>
      </c>
    </row>
    <row r="23" spans="2:18" ht="12.75">
      <c r="B23" s="39">
        <f t="shared" si="0"/>
      </c>
      <c r="C23" s="33">
        <f t="shared" si="1"/>
      </c>
      <c r="D23" s="45"/>
      <c r="E23" s="45"/>
      <c r="F23" s="45"/>
      <c r="G23" s="45"/>
      <c r="H23" s="46"/>
      <c r="I23" s="46"/>
      <c r="J23" s="47">
        <f t="shared" si="2"/>
      </c>
      <c r="K23" s="65">
        <f t="shared" si="3"/>
      </c>
      <c r="L23" s="4">
        <f t="shared" si="4"/>
      </c>
      <c r="M23" s="29"/>
      <c r="N23" s="30"/>
      <c r="O23" s="30"/>
      <c r="P23" s="4">
        <f t="shared" si="5"/>
      </c>
      <c r="Q23" s="65">
        <f t="shared" si="6"/>
      </c>
      <c r="R23" s="38">
        <f t="shared" si="7"/>
      </c>
    </row>
    <row r="24" spans="2:18" ht="12.75">
      <c r="B24" s="39">
        <f t="shared" si="0"/>
      </c>
      <c r="C24" s="33">
        <f t="shared" si="1"/>
      </c>
      <c r="D24" s="45"/>
      <c r="E24" s="45"/>
      <c r="F24" s="45"/>
      <c r="G24" s="45"/>
      <c r="H24" s="46"/>
      <c r="I24" s="46"/>
      <c r="J24" s="47">
        <f t="shared" si="2"/>
      </c>
      <c r="K24" s="65">
        <f t="shared" si="3"/>
      </c>
      <c r="L24" s="4">
        <f t="shared" si="4"/>
      </c>
      <c r="M24" s="29"/>
      <c r="N24" s="30"/>
      <c r="O24" s="30"/>
      <c r="P24" s="4">
        <f t="shared" si="5"/>
      </c>
      <c r="Q24" s="65">
        <f t="shared" si="6"/>
      </c>
      <c r="R24" s="38">
        <f t="shared" si="7"/>
      </c>
    </row>
    <row r="25" spans="2:18" ht="12.75">
      <c r="B25" s="39">
        <f t="shared" si="0"/>
      </c>
      <c r="C25" s="33">
        <f t="shared" si="1"/>
      </c>
      <c r="D25" s="45"/>
      <c r="E25" s="45"/>
      <c r="F25" s="45"/>
      <c r="G25" s="45"/>
      <c r="H25" s="46"/>
      <c r="I25" s="46"/>
      <c r="J25" s="47">
        <f t="shared" si="2"/>
      </c>
      <c r="K25" s="65">
        <f t="shared" si="3"/>
      </c>
      <c r="L25" s="4">
        <f t="shared" si="4"/>
      </c>
      <c r="M25" s="29"/>
      <c r="N25" s="30"/>
      <c r="O25" s="30"/>
      <c r="P25" s="4">
        <f t="shared" si="5"/>
      </c>
      <c r="Q25" s="65">
        <f t="shared" si="6"/>
      </c>
      <c r="R25" s="38">
        <f t="shared" si="7"/>
      </c>
    </row>
    <row r="26" spans="2:18" ht="12.75">
      <c r="B26" s="39">
        <f t="shared" si="0"/>
      </c>
      <c r="C26" s="33">
        <f t="shared" si="1"/>
      </c>
      <c r="D26" s="45"/>
      <c r="E26" s="45"/>
      <c r="F26" s="45"/>
      <c r="G26" s="45"/>
      <c r="H26" s="46"/>
      <c r="I26" s="46"/>
      <c r="J26" s="47">
        <f t="shared" si="2"/>
      </c>
      <c r="K26" s="65">
        <f t="shared" si="3"/>
      </c>
      <c r="L26" s="4">
        <f t="shared" si="4"/>
      </c>
      <c r="M26" s="29"/>
      <c r="N26" s="30"/>
      <c r="O26" s="30"/>
      <c r="P26" s="4">
        <f t="shared" si="5"/>
      </c>
      <c r="Q26" s="65">
        <f t="shared" si="6"/>
      </c>
      <c r="R26" s="38">
        <f t="shared" si="7"/>
      </c>
    </row>
    <row r="27" spans="2:18" ht="12.75">
      <c r="B27" s="39">
        <f t="shared" si="0"/>
      </c>
      <c r="C27" s="33">
        <f t="shared" si="1"/>
      </c>
      <c r="D27" s="45"/>
      <c r="E27" s="45"/>
      <c r="F27" s="45"/>
      <c r="G27" s="45"/>
      <c r="H27" s="46"/>
      <c r="I27" s="46"/>
      <c r="J27" s="47">
        <f t="shared" si="2"/>
      </c>
      <c r="K27" s="65">
        <f t="shared" si="3"/>
      </c>
      <c r="L27" s="4">
        <f t="shared" si="4"/>
      </c>
      <c r="M27" s="29"/>
      <c r="N27" s="30"/>
      <c r="O27" s="30"/>
      <c r="P27" s="4">
        <f t="shared" si="5"/>
      </c>
      <c r="Q27" s="65">
        <f t="shared" si="6"/>
      </c>
      <c r="R27" s="38">
        <f t="shared" si="7"/>
      </c>
    </row>
    <row r="28" spans="2:18" ht="12.75">
      <c r="B28" s="39">
        <f t="shared" si="0"/>
      </c>
      <c r="C28" s="33">
        <f t="shared" si="1"/>
      </c>
      <c r="D28" s="45"/>
      <c r="E28" s="45"/>
      <c r="F28" s="45"/>
      <c r="G28" s="45"/>
      <c r="H28" s="46"/>
      <c r="I28" s="46"/>
      <c r="J28" s="47">
        <f t="shared" si="2"/>
      </c>
      <c r="K28" s="65">
        <f t="shared" si="3"/>
      </c>
      <c r="L28" s="4">
        <f t="shared" si="4"/>
      </c>
      <c r="M28" s="29"/>
      <c r="N28" s="30"/>
      <c r="O28" s="30"/>
      <c r="P28" s="4">
        <f t="shared" si="5"/>
      </c>
      <c r="Q28" s="65">
        <f t="shared" si="6"/>
      </c>
      <c r="R28" s="38">
        <f t="shared" si="7"/>
      </c>
    </row>
    <row r="29" spans="2:18" ht="12.75">
      <c r="B29" s="39">
        <f t="shared" si="0"/>
      </c>
      <c r="C29" s="33">
        <f t="shared" si="1"/>
      </c>
      <c r="D29" s="45"/>
      <c r="E29" s="45"/>
      <c r="F29" s="45"/>
      <c r="G29" s="45"/>
      <c r="H29" s="46"/>
      <c r="I29" s="46"/>
      <c r="J29" s="47">
        <f t="shared" si="2"/>
      </c>
      <c r="K29" s="65">
        <f t="shared" si="3"/>
      </c>
      <c r="L29" s="4">
        <f t="shared" si="4"/>
      </c>
      <c r="M29" s="29"/>
      <c r="N29" s="30"/>
      <c r="O29" s="30"/>
      <c r="P29" s="4">
        <f t="shared" si="5"/>
      </c>
      <c r="Q29" s="65">
        <f t="shared" si="6"/>
      </c>
      <c r="R29" s="38">
        <f t="shared" si="7"/>
      </c>
    </row>
    <row r="30" spans="2:18" ht="12.75">
      <c r="B30" s="39">
        <f t="shared" si="0"/>
      </c>
      <c r="C30" s="33">
        <f t="shared" si="1"/>
      </c>
      <c r="D30" s="45"/>
      <c r="E30" s="45"/>
      <c r="F30" s="45"/>
      <c r="G30" s="45"/>
      <c r="H30" s="46"/>
      <c r="I30" s="46"/>
      <c r="J30" s="47">
        <f t="shared" si="2"/>
      </c>
      <c r="K30" s="65">
        <f t="shared" si="3"/>
      </c>
      <c r="L30" s="4">
        <f t="shared" si="4"/>
      </c>
      <c r="M30" s="29"/>
      <c r="N30" s="30"/>
      <c r="O30" s="30"/>
      <c r="P30" s="4">
        <f t="shared" si="5"/>
      </c>
      <c r="Q30" s="65">
        <f t="shared" si="6"/>
      </c>
      <c r="R30" s="38">
        <f t="shared" si="7"/>
      </c>
    </row>
    <row r="31" spans="2:18" ht="12.75">
      <c r="B31" s="39">
        <f t="shared" si="0"/>
      </c>
      <c r="C31" s="33">
        <f t="shared" si="1"/>
      </c>
      <c r="D31" s="45"/>
      <c r="E31" s="45"/>
      <c r="F31" s="45"/>
      <c r="G31" s="45"/>
      <c r="H31" s="46"/>
      <c r="I31" s="46"/>
      <c r="J31" s="47">
        <f t="shared" si="2"/>
      </c>
      <c r="K31" s="65">
        <f t="shared" si="3"/>
      </c>
      <c r="L31" s="4">
        <f t="shared" si="4"/>
      </c>
      <c r="M31" s="29"/>
      <c r="N31" s="30"/>
      <c r="O31" s="30"/>
      <c r="P31" s="4">
        <f t="shared" si="5"/>
      </c>
      <c r="Q31" s="65">
        <f t="shared" si="6"/>
      </c>
      <c r="R31" s="38">
        <f t="shared" si="7"/>
      </c>
    </row>
    <row r="32" spans="2:18" ht="12.75">
      <c r="B32" s="39">
        <f t="shared" si="0"/>
      </c>
      <c r="C32" s="33">
        <f t="shared" si="1"/>
      </c>
      <c r="D32" s="45"/>
      <c r="E32" s="45"/>
      <c r="F32" s="45"/>
      <c r="G32" s="45"/>
      <c r="H32" s="46"/>
      <c r="I32" s="46"/>
      <c r="J32" s="47">
        <f t="shared" si="2"/>
      </c>
      <c r="K32" s="65">
        <f t="shared" si="3"/>
      </c>
      <c r="L32" s="4">
        <f t="shared" si="4"/>
      </c>
      <c r="M32" s="29"/>
      <c r="N32" s="30"/>
      <c r="O32" s="30"/>
      <c r="P32" s="4">
        <f t="shared" si="5"/>
      </c>
      <c r="Q32" s="65">
        <f t="shared" si="6"/>
      </c>
      <c r="R32" s="38">
        <f t="shared" si="7"/>
      </c>
    </row>
    <row r="33" spans="2:18" ht="12.75">
      <c r="B33" s="39">
        <f t="shared" si="0"/>
      </c>
      <c r="C33" s="33">
        <f t="shared" si="1"/>
      </c>
      <c r="D33" s="45"/>
      <c r="E33" s="45"/>
      <c r="F33" s="45"/>
      <c r="G33" s="45"/>
      <c r="H33" s="46"/>
      <c r="I33" s="46"/>
      <c r="J33" s="47">
        <f t="shared" si="2"/>
      </c>
      <c r="K33" s="65">
        <f t="shared" si="3"/>
      </c>
      <c r="L33" s="4">
        <f t="shared" si="4"/>
      </c>
      <c r="M33" s="29"/>
      <c r="N33" s="30"/>
      <c r="O33" s="30"/>
      <c r="P33" s="4">
        <f t="shared" si="5"/>
      </c>
      <c r="Q33" s="65">
        <f t="shared" si="6"/>
      </c>
      <c r="R33" s="38">
        <f t="shared" si="7"/>
      </c>
    </row>
    <row r="34" spans="2:18" ht="12.75">
      <c r="B34" s="39">
        <f t="shared" si="0"/>
      </c>
      <c r="C34" s="33">
        <f t="shared" si="1"/>
      </c>
      <c r="D34" s="45"/>
      <c r="E34" s="45"/>
      <c r="F34" s="45"/>
      <c r="G34" s="45"/>
      <c r="H34" s="46"/>
      <c r="I34" s="46"/>
      <c r="J34" s="47">
        <f t="shared" si="2"/>
      </c>
      <c r="K34" s="65">
        <f t="shared" si="3"/>
      </c>
      <c r="L34" s="4">
        <f t="shared" si="4"/>
      </c>
      <c r="M34" s="29"/>
      <c r="N34" s="30"/>
      <c r="O34" s="30"/>
      <c r="P34" s="4">
        <f t="shared" si="5"/>
      </c>
      <c r="Q34" s="65">
        <f t="shared" si="6"/>
      </c>
      <c r="R34" s="38">
        <f t="shared" si="7"/>
      </c>
    </row>
    <row r="35" spans="2:18" ht="12.75">
      <c r="B35" s="2"/>
      <c r="C35" s="2"/>
      <c r="D35" s="6"/>
      <c r="E35" s="6"/>
      <c r="F35" s="6"/>
      <c r="G35" s="6"/>
      <c r="H35" s="6"/>
      <c r="I35" s="2"/>
      <c r="J35" s="2"/>
      <c r="K35" s="2"/>
      <c r="L35" s="2"/>
      <c r="M35" s="2"/>
      <c r="N35" s="2"/>
      <c r="O35" s="6"/>
      <c r="P35" s="2"/>
      <c r="Q35" s="2"/>
      <c r="R35" s="2"/>
    </row>
    <row r="36" spans="2:18" ht="12.75">
      <c r="B36" s="2"/>
      <c r="C36" s="2"/>
      <c r="D36" s="6"/>
      <c r="E36" s="6"/>
      <c r="F36" s="6"/>
      <c r="G36" s="6"/>
      <c r="H36" s="6"/>
      <c r="I36" s="2"/>
      <c r="J36" s="2"/>
      <c r="K36" s="2"/>
      <c r="L36" s="2"/>
      <c r="M36" s="2"/>
      <c r="N36" s="2"/>
      <c r="O36" s="6"/>
      <c r="P36" s="2"/>
      <c r="Q36" s="2"/>
      <c r="R36" s="2"/>
    </row>
    <row r="37" spans="2:18" ht="12.75">
      <c r="B37" s="31" t="s">
        <v>15</v>
      </c>
      <c r="C37" s="2"/>
      <c r="D37" s="6"/>
      <c r="E37" s="6">
        <f>COUNTA(E10:E34)</f>
        <v>5</v>
      </c>
      <c r="F37" s="6"/>
      <c r="G37" s="6"/>
      <c r="H37" s="6"/>
      <c r="I37" s="2"/>
      <c r="J37" s="2"/>
      <c r="K37" s="2"/>
      <c r="L37" s="2"/>
      <c r="M37" s="2"/>
      <c r="N37" s="2"/>
      <c r="O37" s="6"/>
      <c r="P37" s="2"/>
      <c r="Q37" s="2"/>
      <c r="R37" s="2"/>
    </row>
    <row r="38" spans="2:18" ht="12.75">
      <c r="B38" s="2" t="s">
        <v>16</v>
      </c>
      <c r="C38" s="2"/>
      <c r="D38" s="6"/>
      <c r="E38" s="6">
        <f>IF(E37&lt;=5,3,IF(E37&lt;=7,4,IF(E37&lt;=14,5,IF(E37&lt;=19,6,8))))</f>
        <v>3</v>
      </c>
      <c r="F38" s="6"/>
      <c r="G38" s="6"/>
      <c r="H38" s="6"/>
      <c r="I38" s="2"/>
      <c r="J38" s="2"/>
      <c r="K38" s="2"/>
      <c r="L38" s="2"/>
      <c r="M38" s="2"/>
      <c r="N38" s="2"/>
      <c r="O38" s="6"/>
      <c r="P38" s="2"/>
      <c r="Q38" s="2"/>
      <c r="R38" s="2"/>
    </row>
  </sheetData>
  <sheetProtection/>
  <mergeCells count="12">
    <mergeCell ref="D5:E5"/>
    <mergeCell ref="B6:C6"/>
    <mergeCell ref="D6:E6"/>
    <mergeCell ref="B8:G8"/>
    <mergeCell ref="K8:L8"/>
    <mergeCell ref="Q8:R8"/>
    <mergeCell ref="B1:C1"/>
    <mergeCell ref="D1:E1"/>
    <mergeCell ref="B2:C2"/>
    <mergeCell ref="D2:E2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9.28125" style="0" customWidth="1"/>
    <col min="2" max="2" width="0" style="0" hidden="1" customWidth="1"/>
    <col min="3" max="3" width="14.8515625" style="0" customWidth="1"/>
    <col min="4" max="4" width="15.28125" style="0" customWidth="1"/>
    <col min="5" max="5" width="0" style="0" hidden="1" customWidth="1"/>
    <col min="6" max="6" width="14.57421875" style="0" customWidth="1"/>
    <col min="7" max="8" width="9.28125" style="0" customWidth="1"/>
    <col min="9" max="9" width="9.00390625" style="0" customWidth="1"/>
    <col min="10" max="10" width="3.421875" style="0" customWidth="1"/>
    <col min="11" max="11" width="11.421875" style="0" hidden="1" customWidth="1"/>
    <col min="12" max="12" width="2.28125" style="0" customWidth="1"/>
    <col min="13" max="13" width="11.421875" style="0" customWidth="1"/>
    <col min="14" max="15" width="11.421875" style="0" hidden="1" customWidth="1"/>
    <col min="16" max="17" width="10.140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35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>J10</f>
        <v>1</v>
      </c>
      <c r="B10" s="33" t="str">
        <f aca="true" t="shared" si="0" ref="B10:B33">IF(J10&lt;=D$37,"FINALE","")</f>
        <v>FINALE</v>
      </c>
      <c r="C10" s="49" t="s">
        <v>64</v>
      </c>
      <c r="D10" s="49" t="s">
        <v>65</v>
      </c>
      <c r="E10" s="41"/>
      <c r="F10" s="50" t="s">
        <v>47</v>
      </c>
      <c r="G10" s="46">
        <v>17.78</v>
      </c>
      <c r="H10" s="46">
        <v>15.05</v>
      </c>
      <c r="I10" s="47">
        <f aca="true" t="shared" si="1" ref="I10:I33">IF(G10=0,"",MIN(G10:H10))</f>
        <v>15.05</v>
      </c>
      <c r="J10" s="65">
        <f aca="true" t="shared" si="2" ref="J10:J33">IF(I10="","",RANK(I10,$I$10:$I$86,2))</f>
        <v>1</v>
      </c>
      <c r="K10" s="65">
        <f aca="true" t="shared" si="3" ref="K10:K33">IF(J10="","",IF(COUNTIF($J$10:$J$86,J10)&gt;1,"=",""))</f>
      </c>
      <c r="L10" s="29"/>
      <c r="M10" s="30">
        <v>15.52</v>
      </c>
      <c r="N10" s="30"/>
      <c r="O10" s="4">
        <f aca="true" t="shared" si="4" ref="O10:O33">IF(M10+N10,M10+N10,"")</f>
        <v>15.52</v>
      </c>
      <c r="P10" s="65">
        <f aca="true" t="shared" si="5" ref="P10:P33">IF(O10="","",RANK(O10,$M$10:$M$86,2))</f>
        <v>1</v>
      </c>
      <c r="Q10" s="38"/>
    </row>
    <row r="11" spans="1:17" ht="15">
      <c r="A11" s="39">
        <f>J11</f>
        <v>2</v>
      </c>
      <c r="B11" s="33" t="str">
        <f t="shared" si="0"/>
        <v>FINALE</v>
      </c>
      <c r="C11" s="51" t="s">
        <v>75</v>
      </c>
      <c r="D11" s="51" t="s">
        <v>76</v>
      </c>
      <c r="E11" s="45"/>
      <c r="F11" s="50" t="s">
        <v>48</v>
      </c>
      <c r="G11" s="46">
        <v>19.55</v>
      </c>
      <c r="H11" s="46">
        <v>9999</v>
      </c>
      <c r="I11" s="47">
        <f t="shared" si="1"/>
        <v>19.55</v>
      </c>
      <c r="J11" s="65">
        <f t="shared" si="2"/>
        <v>2</v>
      </c>
      <c r="K11" s="65">
        <f t="shared" si="3"/>
      </c>
      <c r="L11" s="29"/>
      <c r="M11" s="30">
        <v>17.07</v>
      </c>
      <c r="N11" s="30"/>
      <c r="O11" s="4">
        <f t="shared" si="4"/>
        <v>17.07</v>
      </c>
      <c r="P11" s="65">
        <f t="shared" si="5"/>
        <v>2</v>
      </c>
      <c r="Q11" s="38">
        <f>IF(P11="","",IF(COUNTIF($Q$11:$Q$87,P11)&gt;1,"=",""))</f>
      </c>
    </row>
    <row r="12" spans="1:17" ht="15">
      <c r="A12" s="39">
        <f>J12</f>
        <v>3</v>
      </c>
      <c r="B12" s="33" t="str">
        <f t="shared" si="0"/>
        <v>FINALE</v>
      </c>
      <c r="C12" s="57" t="s">
        <v>68</v>
      </c>
      <c r="D12" s="49" t="s">
        <v>69</v>
      </c>
      <c r="E12" s="41"/>
      <c r="F12" s="50"/>
      <c r="G12" s="46">
        <v>26.59</v>
      </c>
      <c r="H12" s="46">
        <v>21.43</v>
      </c>
      <c r="I12" s="47">
        <f t="shared" si="1"/>
        <v>21.43</v>
      </c>
      <c r="J12" s="65">
        <f t="shared" si="2"/>
        <v>3</v>
      </c>
      <c r="K12" s="65">
        <f t="shared" si="3"/>
      </c>
      <c r="L12" s="29"/>
      <c r="M12" s="30">
        <v>20.56</v>
      </c>
      <c r="N12" s="30"/>
      <c r="O12" s="4">
        <f t="shared" si="4"/>
        <v>20.56</v>
      </c>
      <c r="P12" s="65">
        <f t="shared" si="5"/>
        <v>3</v>
      </c>
      <c r="Q12" s="38"/>
    </row>
    <row r="13" spans="1:17" ht="15">
      <c r="A13" s="39">
        <v>4</v>
      </c>
      <c r="B13" s="33">
        <f t="shared" si="0"/>
      </c>
      <c r="C13" s="51" t="s">
        <v>70</v>
      </c>
      <c r="D13" s="51" t="s">
        <v>71</v>
      </c>
      <c r="E13" s="43"/>
      <c r="F13" s="50" t="s">
        <v>63</v>
      </c>
      <c r="G13" s="46">
        <v>26.68</v>
      </c>
      <c r="H13" s="46">
        <v>27.28</v>
      </c>
      <c r="I13" s="47">
        <f t="shared" si="1"/>
        <v>26.68</v>
      </c>
      <c r="J13" s="65">
        <f t="shared" si="2"/>
        <v>6</v>
      </c>
      <c r="K13" s="65">
        <f t="shared" si="3"/>
      </c>
      <c r="L13" s="29"/>
      <c r="M13" s="30">
        <v>21.22</v>
      </c>
      <c r="N13" s="30"/>
      <c r="O13" s="4">
        <f t="shared" si="4"/>
        <v>21.22</v>
      </c>
      <c r="P13" s="65">
        <f t="shared" si="5"/>
        <v>4</v>
      </c>
      <c r="Q13" s="38"/>
    </row>
    <row r="14" spans="1:17" ht="15">
      <c r="A14" s="39">
        <v>5</v>
      </c>
      <c r="B14" s="33" t="str">
        <f t="shared" si="0"/>
        <v>FINALE</v>
      </c>
      <c r="C14" s="59" t="s">
        <v>80</v>
      </c>
      <c r="D14" s="60" t="s">
        <v>81</v>
      </c>
      <c r="E14" s="45"/>
      <c r="F14" s="61" t="s">
        <v>48</v>
      </c>
      <c r="G14" s="46">
        <v>25.81</v>
      </c>
      <c r="H14" s="46">
        <v>27.53</v>
      </c>
      <c r="I14" s="47">
        <f t="shared" si="1"/>
        <v>25.81</v>
      </c>
      <c r="J14" s="65">
        <f t="shared" si="2"/>
        <v>5</v>
      </c>
      <c r="K14" s="65">
        <f t="shared" si="3"/>
      </c>
      <c r="L14" s="29"/>
      <c r="M14" s="30"/>
      <c r="N14" s="30"/>
      <c r="O14" s="4">
        <f t="shared" si="4"/>
      </c>
      <c r="P14" s="65">
        <f t="shared" si="5"/>
      </c>
      <c r="Q14" s="38">
        <f>IF(P14="","",IF(COUNTIF($Q$11:$Q$87,P14)&gt;1,"=",""))</f>
      </c>
    </row>
    <row r="15" spans="1:17" ht="15">
      <c r="A15" s="39">
        <v>6</v>
      </c>
      <c r="B15" s="33">
        <f t="shared" si="0"/>
      </c>
      <c r="C15" s="51" t="s">
        <v>78</v>
      </c>
      <c r="D15" s="51" t="s">
        <v>79</v>
      </c>
      <c r="E15" s="45"/>
      <c r="F15" s="50" t="s">
        <v>53</v>
      </c>
      <c r="G15" s="46">
        <v>30.88</v>
      </c>
      <c r="H15" s="46">
        <v>29.49</v>
      </c>
      <c r="I15" s="47">
        <f t="shared" si="1"/>
        <v>29.49</v>
      </c>
      <c r="J15" s="65">
        <f t="shared" si="2"/>
        <v>8</v>
      </c>
      <c r="K15" s="65">
        <f t="shared" si="3"/>
      </c>
      <c r="L15" s="29"/>
      <c r="M15" s="30"/>
      <c r="N15" s="30"/>
      <c r="O15" s="4">
        <f t="shared" si="4"/>
      </c>
      <c r="P15" s="65">
        <f t="shared" si="5"/>
      </c>
      <c r="Q15" s="38">
        <f>IF(P15="","",IF(COUNTIF($Q$11:$Q$87,P15)&gt;1,"=",""))</f>
      </c>
    </row>
    <row r="16" spans="1:17" ht="15">
      <c r="A16" s="39">
        <v>7</v>
      </c>
      <c r="B16" s="33" t="str">
        <f t="shared" si="0"/>
        <v>FINALE</v>
      </c>
      <c r="C16" s="58" t="s">
        <v>72</v>
      </c>
      <c r="D16" s="58" t="s">
        <v>73</v>
      </c>
      <c r="E16" s="41"/>
      <c r="F16" s="50" t="s">
        <v>74</v>
      </c>
      <c r="G16" s="46">
        <v>9999</v>
      </c>
      <c r="H16" s="46">
        <v>25.26</v>
      </c>
      <c r="I16" s="47">
        <f t="shared" si="1"/>
        <v>25.26</v>
      </c>
      <c r="J16" s="65">
        <f t="shared" si="2"/>
        <v>4</v>
      </c>
      <c r="K16" s="65">
        <f t="shared" si="3"/>
      </c>
      <c r="L16" s="29"/>
      <c r="M16" s="30"/>
      <c r="N16" s="30"/>
      <c r="O16" s="4">
        <f t="shared" si="4"/>
      </c>
      <c r="P16" s="65">
        <f t="shared" si="5"/>
      </c>
      <c r="Q16" s="38">
        <f>IF(P16="","",IF(COUNTIF($Q$11:$Q$87,P16)&gt;1,"=",""))</f>
      </c>
    </row>
    <row r="17" spans="1:17" ht="15">
      <c r="A17" s="39">
        <v>8</v>
      </c>
      <c r="B17" s="33">
        <f t="shared" si="0"/>
      </c>
      <c r="C17" s="52" t="s">
        <v>66</v>
      </c>
      <c r="D17" s="51" t="s">
        <v>67</v>
      </c>
      <c r="E17" s="42"/>
      <c r="F17" s="50" t="s">
        <v>53</v>
      </c>
      <c r="G17" s="46">
        <v>31.58</v>
      </c>
      <c r="H17" s="46">
        <v>27.84</v>
      </c>
      <c r="I17" s="47">
        <f t="shared" si="1"/>
        <v>27.84</v>
      </c>
      <c r="J17" s="65">
        <f t="shared" si="2"/>
        <v>7</v>
      </c>
      <c r="K17" s="65">
        <f t="shared" si="3"/>
      </c>
      <c r="L17" s="29"/>
      <c r="M17" s="30"/>
      <c r="N17" s="30"/>
      <c r="O17" s="4">
        <f t="shared" si="4"/>
      </c>
      <c r="P17" s="65">
        <f t="shared" si="5"/>
      </c>
      <c r="Q17" s="38"/>
    </row>
    <row r="18" spans="1:17" ht="12.75">
      <c r="A18" s="39">
        <f aca="true" t="shared" si="6" ref="A18:A33">J18</f>
      </c>
      <c r="B18" s="33">
        <f t="shared" si="0"/>
      </c>
      <c r="C18" s="45"/>
      <c r="D18" s="45"/>
      <c r="E18" s="45"/>
      <c r="F18" s="45"/>
      <c r="G18" s="46"/>
      <c r="H18" s="46"/>
      <c r="I18" s="47">
        <f t="shared" si="1"/>
      </c>
      <c r="J18" s="65">
        <f t="shared" si="2"/>
      </c>
      <c r="K18" s="65">
        <f t="shared" si="3"/>
      </c>
      <c r="L18" s="29"/>
      <c r="M18" s="30"/>
      <c r="N18" s="30"/>
      <c r="O18" s="4">
        <f t="shared" si="4"/>
      </c>
      <c r="P18" s="65">
        <f t="shared" si="5"/>
      </c>
      <c r="Q18" s="38">
        <f aca="true" t="shared" si="7" ref="Q18:Q33">IF(P18="","",IF(COUNTIF($Q$11:$Q$87,P18)&gt;1,"=",""))</f>
      </c>
    </row>
    <row r="19" spans="1:17" ht="12.75">
      <c r="A19" s="39">
        <f t="shared" si="6"/>
      </c>
      <c r="B19" s="33">
        <f t="shared" si="0"/>
      </c>
      <c r="C19" s="45"/>
      <c r="D19" s="45"/>
      <c r="E19" s="45"/>
      <c r="F19" s="45"/>
      <c r="G19" s="46"/>
      <c r="H19" s="46"/>
      <c r="I19" s="47">
        <f t="shared" si="1"/>
      </c>
      <c r="J19" s="65">
        <f t="shared" si="2"/>
      </c>
      <c r="K19" s="65">
        <f t="shared" si="3"/>
      </c>
      <c r="L19" s="29"/>
      <c r="M19" s="30"/>
      <c r="N19" s="30"/>
      <c r="O19" s="4">
        <f t="shared" si="4"/>
      </c>
      <c r="P19" s="65">
        <f t="shared" si="5"/>
      </c>
      <c r="Q19" s="38">
        <f t="shared" si="7"/>
      </c>
    </row>
    <row r="20" spans="1:17" ht="12.75">
      <c r="A20" s="39">
        <f t="shared" si="6"/>
      </c>
      <c r="B20" s="33">
        <f t="shared" si="0"/>
      </c>
      <c r="C20" s="45"/>
      <c r="D20" s="45"/>
      <c r="E20" s="45"/>
      <c r="F20" s="45"/>
      <c r="G20" s="46"/>
      <c r="H20" s="46"/>
      <c r="I20" s="47">
        <f t="shared" si="1"/>
      </c>
      <c r="J20" s="65">
        <f t="shared" si="2"/>
      </c>
      <c r="K20" s="65">
        <f t="shared" si="3"/>
      </c>
      <c r="L20" s="29"/>
      <c r="M20" s="30"/>
      <c r="N20" s="30"/>
      <c r="O20" s="4">
        <f t="shared" si="4"/>
      </c>
      <c r="P20" s="65">
        <f t="shared" si="5"/>
      </c>
      <c r="Q20" s="38">
        <f t="shared" si="7"/>
      </c>
    </row>
    <row r="21" spans="1:17" ht="12.75">
      <c r="A21" s="39">
        <f t="shared" si="6"/>
      </c>
      <c r="B21" s="33">
        <f t="shared" si="0"/>
      </c>
      <c r="C21" s="45"/>
      <c r="D21" s="45"/>
      <c r="E21" s="45"/>
      <c r="F21" s="45"/>
      <c r="G21" s="46"/>
      <c r="H21" s="46"/>
      <c r="I21" s="47">
        <f t="shared" si="1"/>
      </c>
      <c r="J21" s="65">
        <f t="shared" si="2"/>
      </c>
      <c r="K21" s="65">
        <f t="shared" si="3"/>
      </c>
      <c r="L21" s="29"/>
      <c r="M21" s="30"/>
      <c r="N21" s="30"/>
      <c r="O21" s="4">
        <f t="shared" si="4"/>
      </c>
      <c r="P21" s="65">
        <f t="shared" si="5"/>
      </c>
      <c r="Q21" s="38">
        <f t="shared" si="7"/>
      </c>
    </row>
    <row r="22" spans="1:17" ht="12.75">
      <c r="A22" s="39">
        <f t="shared" si="6"/>
      </c>
      <c r="B22" s="33">
        <f t="shared" si="0"/>
      </c>
      <c r="C22" s="45"/>
      <c r="D22" s="45"/>
      <c r="E22" s="45"/>
      <c r="F22" s="45"/>
      <c r="G22" s="46"/>
      <c r="H22" s="46"/>
      <c r="I22" s="47">
        <f t="shared" si="1"/>
      </c>
      <c r="J22" s="65">
        <f t="shared" si="2"/>
      </c>
      <c r="K22" s="65">
        <f t="shared" si="3"/>
      </c>
      <c r="L22" s="29"/>
      <c r="M22" s="30"/>
      <c r="N22" s="30"/>
      <c r="O22" s="4">
        <f t="shared" si="4"/>
      </c>
      <c r="P22" s="65">
        <f t="shared" si="5"/>
      </c>
      <c r="Q22" s="38">
        <f t="shared" si="7"/>
      </c>
    </row>
    <row r="23" spans="1:17" ht="12.75">
      <c r="A23" s="39">
        <f t="shared" si="6"/>
      </c>
      <c r="B23" s="33">
        <f t="shared" si="0"/>
      </c>
      <c r="C23" s="45"/>
      <c r="D23" s="45"/>
      <c r="E23" s="45"/>
      <c r="F23" s="45"/>
      <c r="G23" s="46"/>
      <c r="H23" s="46"/>
      <c r="I23" s="47">
        <f t="shared" si="1"/>
      </c>
      <c r="J23" s="65">
        <f t="shared" si="2"/>
      </c>
      <c r="K23" s="65">
        <f t="shared" si="3"/>
      </c>
      <c r="L23" s="29"/>
      <c r="M23" s="30"/>
      <c r="N23" s="30"/>
      <c r="O23" s="4">
        <f t="shared" si="4"/>
      </c>
      <c r="P23" s="65">
        <f t="shared" si="5"/>
      </c>
      <c r="Q23" s="38">
        <f t="shared" si="7"/>
      </c>
    </row>
    <row r="24" spans="1:17" ht="12.75">
      <c r="A24" s="39">
        <f t="shared" si="6"/>
      </c>
      <c r="B24" s="33">
        <f t="shared" si="0"/>
      </c>
      <c r="C24" s="45"/>
      <c r="D24" s="45"/>
      <c r="E24" s="45"/>
      <c r="F24" s="45"/>
      <c r="G24" s="46"/>
      <c r="H24" s="46"/>
      <c r="I24" s="47">
        <f t="shared" si="1"/>
      </c>
      <c r="J24" s="65">
        <f t="shared" si="2"/>
      </c>
      <c r="K24" s="65">
        <f t="shared" si="3"/>
      </c>
      <c r="L24" s="29"/>
      <c r="M24" s="30"/>
      <c r="N24" s="30"/>
      <c r="O24" s="4">
        <f t="shared" si="4"/>
      </c>
      <c r="P24" s="65">
        <f t="shared" si="5"/>
      </c>
      <c r="Q24" s="38">
        <f t="shared" si="7"/>
      </c>
    </row>
    <row r="25" spans="1:17" ht="12.75">
      <c r="A25" s="39">
        <f t="shared" si="6"/>
      </c>
      <c r="B25" s="33">
        <f t="shared" si="0"/>
      </c>
      <c r="C25" s="45"/>
      <c r="D25" s="45"/>
      <c r="E25" s="45"/>
      <c r="F25" s="45"/>
      <c r="G25" s="46"/>
      <c r="H25" s="46"/>
      <c r="I25" s="47">
        <f t="shared" si="1"/>
      </c>
      <c r="J25" s="65">
        <f t="shared" si="2"/>
      </c>
      <c r="K25" s="65">
        <f t="shared" si="3"/>
      </c>
      <c r="L25" s="29"/>
      <c r="M25" s="30"/>
      <c r="N25" s="30"/>
      <c r="O25" s="4">
        <f t="shared" si="4"/>
      </c>
      <c r="P25" s="65">
        <f t="shared" si="5"/>
      </c>
      <c r="Q25" s="38">
        <f t="shared" si="7"/>
      </c>
    </row>
    <row r="26" spans="1:17" ht="12.75">
      <c r="A26" s="39">
        <f t="shared" si="6"/>
      </c>
      <c r="B26" s="33">
        <f t="shared" si="0"/>
      </c>
      <c r="C26" s="45"/>
      <c r="D26" s="45"/>
      <c r="E26" s="45"/>
      <c r="F26" s="45"/>
      <c r="G26" s="46"/>
      <c r="H26" s="46"/>
      <c r="I26" s="47">
        <f t="shared" si="1"/>
      </c>
      <c r="J26" s="65">
        <f t="shared" si="2"/>
      </c>
      <c r="K26" s="65">
        <f t="shared" si="3"/>
      </c>
      <c r="L26" s="29"/>
      <c r="M26" s="30"/>
      <c r="N26" s="30"/>
      <c r="O26" s="4">
        <f t="shared" si="4"/>
      </c>
      <c r="P26" s="65">
        <f t="shared" si="5"/>
      </c>
      <c r="Q26" s="38">
        <f t="shared" si="7"/>
      </c>
    </row>
    <row r="27" spans="1:17" ht="12.75">
      <c r="A27" s="39">
        <f t="shared" si="6"/>
      </c>
      <c r="B27" s="33">
        <f t="shared" si="0"/>
      </c>
      <c r="C27" s="45"/>
      <c r="D27" s="45"/>
      <c r="E27" s="45"/>
      <c r="F27" s="45"/>
      <c r="G27" s="46"/>
      <c r="H27" s="46"/>
      <c r="I27" s="47">
        <f t="shared" si="1"/>
      </c>
      <c r="J27" s="65">
        <f t="shared" si="2"/>
      </c>
      <c r="K27" s="65">
        <f t="shared" si="3"/>
      </c>
      <c r="L27" s="29"/>
      <c r="M27" s="30"/>
      <c r="N27" s="30"/>
      <c r="O27" s="4">
        <f t="shared" si="4"/>
      </c>
      <c r="P27" s="65">
        <f t="shared" si="5"/>
      </c>
      <c r="Q27" s="38">
        <f t="shared" si="7"/>
      </c>
    </row>
    <row r="28" spans="1:17" ht="12.75">
      <c r="A28" s="39">
        <f t="shared" si="6"/>
      </c>
      <c r="B28" s="33">
        <f t="shared" si="0"/>
      </c>
      <c r="C28" s="45"/>
      <c r="D28" s="45"/>
      <c r="E28" s="45"/>
      <c r="F28" s="45"/>
      <c r="G28" s="46"/>
      <c r="H28" s="46"/>
      <c r="I28" s="47">
        <f t="shared" si="1"/>
      </c>
      <c r="J28" s="65">
        <f t="shared" si="2"/>
      </c>
      <c r="K28" s="65">
        <f t="shared" si="3"/>
      </c>
      <c r="L28" s="29"/>
      <c r="M28" s="30"/>
      <c r="N28" s="30"/>
      <c r="O28" s="4">
        <f t="shared" si="4"/>
      </c>
      <c r="P28" s="65">
        <f t="shared" si="5"/>
      </c>
      <c r="Q28" s="38">
        <f t="shared" si="7"/>
      </c>
    </row>
    <row r="29" spans="1:17" ht="12.75">
      <c r="A29" s="39">
        <f t="shared" si="6"/>
      </c>
      <c r="B29" s="33">
        <f t="shared" si="0"/>
      </c>
      <c r="C29" s="45"/>
      <c r="D29" s="45"/>
      <c r="E29" s="45"/>
      <c r="F29" s="45"/>
      <c r="G29" s="46"/>
      <c r="H29" s="46"/>
      <c r="I29" s="47">
        <f t="shared" si="1"/>
      </c>
      <c r="J29" s="65">
        <f t="shared" si="2"/>
      </c>
      <c r="K29" s="65">
        <f t="shared" si="3"/>
      </c>
      <c r="L29" s="29"/>
      <c r="M29" s="30"/>
      <c r="N29" s="30"/>
      <c r="O29" s="4">
        <f t="shared" si="4"/>
      </c>
      <c r="P29" s="65">
        <f t="shared" si="5"/>
      </c>
      <c r="Q29" s="38">
        <f t="shared" si="7"/>
      </c>
    </row>
    <row r="30" spans="1:17" ht="12.75">
      <c r="A30" s="39">
        <f t="shared" si="6"/>
      </c>
      <c r="B30" s="33">
        <f t="shared" si="0"/>
      </c>
      <c r="C30" s="45"/>
      <c r="D30" s="45"/>
      <c r="E30" s="45"/>
      <c r="F30" s="45"/>
      <c r="G30" s="46"/>
      <c r="H30" s="46"/>
      <c r="I30" s="47">
        <f t="shared" si="1"/>
      </c>
      <c r="J30" s="65">
        <f t="shared" si="2"/>
      </c>
      <c r="K30" s="65">
        <f t="shared" si="3"/>
      </c>
      <c r="L30" s="29"/>
      <c r="M30" s="30"/>
      <c r="N30" s="30"/>
      <c r="O30" s="4">
        <f t="shared" si="4"/>
      </c>
      <c r="P30" s="65">
        <f t="shared" si="5"/>
      </c>
      <c r="Q30" s="38">
        <f t="shared" si="7"/>
      </c>
    </row>
    <row r="31" spans="1:17" ht="12.75">
      <c r="A31" s="39">
        <f t="shared" si="6"/>
      </c>
      <c r="B31" s="33">
        <f t="shared" si="0"/>
      </c>
      <c r="C31" s="45"/>
      <c r="D31" s="45"/>
      <c r="E31" s="45"/>
      <c r="F31" s="45"/>
      <c r="G31" s="46"/>
      <c r="H31" s="46"/>
      <c r="I31" s="47">
        <f t="shared" si="1"/>
      </c>
      <c r="J31" s="65">
        <f t="shared" si="2"/>
      </c>
      <c r="K31" s="65">
        <f t="shared" si="3"/>
      </c>
      <c r="L31" s="29"/>
      <c r="M31" s="30"/>
      <c r="N31" s="30"/>
      <c r="O31" s="4">
        <f t="shared" si="4"/>
      </c>
      <c r="P31" s="65">
        <f t="shared" si="5"/>
      </c>
      <c r="Q31" s="38">
        <f t="shared" si="7"/>
      </c>
    </row>
    <row r="32" spans="1:17" ht="12.75">
      <c r="A32" s="39">
        <f t="shared" si="6"/>
      </c>
      <c r="B32" s="33">
        <f t="shared" si="0"/>
      </c>
      <c r="C32" s="45"/>
      <c r="D32" s="45"/>
      <c r="E32" s="45"/>
      <c r="F32" s="45"/>
      <c r="G32" s="46"/>
      <c r="H32" s="46"/>
      <c r="I32" s="47">
        <f t="shared" si="1"/>
      </c>
      <c r="J32" s="65">
        <f t="shared" si="2"/>
      </c>
      <c r="K32" s="65">
        <f t="shared" si="3"/>
      </c>
      <c r="L32" s="29"/>
      <c r="M32" s="30"/>
      <c r="N32" s="30"/>
      <c r="O32" s="4">
        <f t="shared" si="4"/>
      </c>
      <c r="P32" s="65">
        <f t="shared" si="5"/>
      </c>
      <c r="Q32" s="38">
        <f t="shared" si="7"/>
      </c>
    </row>
    <row r="33" spans="1:17" ht="12.75">
      <c r="A33" s="39">
        <f t="shared" si="6"/>
      </c>
      <c r="B33" s="33">
        <f t="shared" si="0"/>
      </c>
      <c r="C33" s="45"/>
      <c r="D33" s="45"/>
      <c r="E33" s="45"/>
      <c r="F33" s="45"/>
      <c r="G33" s="46"/>
      <c r="H33" s="46"/>
      <c r="I33" s="47">
        <f t="shared" si="1"/>
      </c>
      <c r="J33" s="65">
        <f t="shared" si="2"/>
      </c>
      <c r="K33" s="65">
        <f t="shared" si="3"/>
      </c>
      <c r="L33" s="29"/>
      <c r="M33" s="30"/>
      <c r="N33" s="30"/>
      <c r="O33" s="4">
        <f t="shared" si="4"/>
      </c>
      <c r="P33" s="65">
        <f t="shared" si="5"/>
      </c>
      <c r="Q33" s="38">
        <f t="shared" si="7"/>
      </c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31" t="s">
        <v>15</v>
      </c>
      <c r="B36" s="2"/>
      <c r="C36" s="6"/>
      <c r="D36" s="6">
        <f>COUNTA(D10:D33)</f>
        <v>8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2" t="s">
        <v>16</v>
      </c>
      <c r="B37" s="2"/>
      <c r="C37" s="6"/>
      <c r="D37" s="6">
        <f>IF(D36&lt;=5,3,IF(D36&lt;=7,4,IF(D36&lt;=14,5,IF(D36&lt;=19,6,8))))</f>
        <v>5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4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8.57421875" style="0" customWidth="1"/>
    <col min="2" max="2" width="10.421875" style="0" hidden="1" customWidth="1"/>
    <col min="3" max="4" width="14.00390625" style="0" customWidth="1"/>
    <col min="5" max="5" width="14.00390625" style="0" hidden="1" customWidth="1"/>
    <col min="6" max="6" width="14.00390625" style="0" customWidth="1"/>
    <col min="7" max="8" width="9.140625" style="0" customWidth="1"/>
    <col min="9" max="9" width="9.7109375" style="0" customWidth="1"/>
    <col min="10" max="10" width="11.421875" style="0" customWidth="1"/>
    <col min="11" max="11" width="11.421875" style="0" hidden="1" customWidth="1"/>
    <col min="12" max="12" width="1.8515625" style="0" customWidth="1"/>
    <col min="13" max="13" width="11.421875" style="0" customWidth="1"/>
    <col min="14" max="15" width="11.421875" style="0" hidden="1" customWidth="1"/>
    <col min="16" max="17" width="9.8515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36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v>1</v>
      </c>
      <c r="B10" s="33" t="str">
        <f aca="true" t="shared" si="0" ref="B10:B30">IF(J10&lt;=D$34,"FINALE","")</f>
        <v>FINALE</v>
      </c>
      <c r="C10" s="57" t="s">
        <v>64</v>
      </c>
      <c r="D10" s="57" t="s">
        <v>108</v>
      </c>
      <c r="E10" s="55" t="s">
        <v>47</v>
      </c>
      <c r="F10" s="55" t="s">
        <v>47</v>
      </c>
      <c r="G10" s="46">
        <v>11.13</v>
      </c>
      <c r="H10" s="46">
        <v>10.47</v>
      </c>
      <c r="I10" s="47">
        <f aca="true" t="shared" si="1" ref="I10:I30">IF(G10=0,"",MIN(G10:H10))</f>
        <v>10.47</v>
      </c>
      <c r="J10" s="65">
        <f aca="true" t="shared" si="2" ref="J10:J30">IF(I10="","",RANK(I10,$I$10:$I$83,2))</f>
        <v>2</v>
      </c>
      <c r="K10" s="65">
        <f aca="true" t="shared" si="3" ref="K10:K30">IF(J10="","",IF(COUNTIF($J$10:$J$83,J10)&gt;1,"=",""))</f>
      </c>
      <c r="L10" s="29"/>
      <c r="M10" s="30">
        <v>9.62</v>
      </c>
      <c r="N10" s="30"/>
      <c r="O10" s="4">
        <f aca="true" t="shared" si="4" ref="O10:O30">IF(M10+N10,M10+N10,"")</f>
        <v>9.62</v>
      </c>
      <c r="P10" s="65">
        <f aca="true" t="shared" si="5" ref="P10:P30">IF(O10="","",RANK(O10,$M$10:$M$83,2))</f>
        <v>1</v>
      </c>
      <c r="Q10" s="38"/>
    </row>
    <row r="11" spans="1:17" ht="15">
      <c r="A11" s="39">
        <v>2</v>
      </c>
      <c r="B11" s="33" t="str">
        <f t="shared" si="0"/>
        <v>FINALE</v>
      </c>
      <c r="C11" s="57" t="s">
        <v>107</v>
      </c>
      <c r="D11" s="57" t="s">
        <v>98</v>
      </c>
      <c r="E11" s="55" t="s">
        <v>47</v>
      </c>
      <c r="F11" s="55" t="s">
        <v>47</v>
      </c>
      <c r="G11" s="46">
        <v>8.81</v>
      </c>
      <c r="H11" s="74">
        <v>8.8</v>
      </c>
      <c r="I11" s="75">
        <f t="shared" si="1"/>
        <v>8.8</v>
      </c>
      <c r="J11" s="65">
        <f t="shared" si="2"/>
        <v>1</v>
      </c>
      <c r="K11" s="65">
        <f t="shared" si="3"/>
      </c>
      <c r="L11" s="29"/>
      <c r="M11" s="30">
        <v>10.45</v>
      </c>
      <c r="N11" s="30"/>
      <c r="O11" s="4">
        <f t="shared" si="4"/>
        <v>10.45</v>
      </c>
      <c r="P11" s="65">
        <f t="shared" si="5"/>
        <v>2</v>
      </c>
      <c r="Q11" s="38"/>
    </row>
    <row r="12" spans="1:17" ht="15">
      <c r="A12" s="39">
        <f aca="true" t="shared" si="6" ref="A12:A30">J12</f>
        <v>3</v>
      </c>
      <c r="B12" s="33" t="str">
        <f t="shared" si="0"/>
        <v>FINALE</v>
      </c>
      <c r="C12" s="68" t="s">
        <v>55</v>
      </c>
      <c r="D12" s="68" t="s">
        <v>111</v>
      </c>
      <c r="E12" s="66" t="s">
        <v>48</v>
      </c>
      <c r="F12" s="66" t="s">
        <v>48</v>
      </c>
      <c r="G12" s="46">
        <v>9999</v>
      </c>
      <c r="H12" s="46">
        <v>13.51</v>
      </c>
      <c r="I12" s="47">
        <f t="shared" si="1"/>
        <v>13.51</v>
      </c>
      <c r="J12" s="65">
        <f t="shared" si="2"/>
        <v>3</v>
      </c>
      <c r="K12" s="65">
        <f t="shared" si="3"/>
      </c>
      <c r="L12" s="29"/>
      <c r="M12" s="30">
        <v>11.77</v>
      </c>
      <c r="N12" s="30"/>
      <c r="O12" s="4">
        <f t="shared" si="4"/>
        <v>11.77</v>
      </c>
      <c r="P12" s="65">
        <f t="shared" si="5"/>
        <v>3</v>
      </c>
      <c r="Q12" s="38">
        <f>IF(P12="","",IF(COUNTIF($Q$11:$Q$84,P12)&gt;1,"=",""))</f>
      </c>
    </row>
    <row r="13" spans="1:17" ht="15">
      <c r="A13" s="39">
        <f t="shared" si="6"/>
        <v>4</v>
      </c>
      <c r="B13" s="33" t="str">
        <f t="shared" si="0"/>
        <v>FINALE</v>
      </c>
      <c r="C13" s="67" t="s">
        <v>109</v>
      </c>
      <c r="D13" s="68" t="s">
        <v>110</v>
      </c>
      <c r="E13" s="66" t="s">
        <v>53</v>
      </c>
      <c r="F13" s="66" t="s">
        <v>53</v>
      </c>
      <c r="G13" s="46">
        <v>16.49</v>
      </c>
      <c r="H13" s="46">
        <v>16.03</v>
      </c>
      <c r="I13" s="47">
        <f t="shared" si="1"/>
        <v>16.03</v>
      </c>
      <c r="J13" s="65">
        <f t="shared" si="2"/>
        <v>4</v>
      </c>
      <c r="K13" s="65">
        <f t="shared" si="3"/>
      </c>
      <c r="L13" s="29"/>
      <c r="M13" s="30">
        <v>18.83</v>
      </c>
      <c r="N13" s="30"/>
      <c r="O13" s="4">
        <f t="shared" si="4"/>
        <v>18.83</v>
      </c>
      <c r="P13" s="65">
        <f t="shared" si="5"/>
        <v>4</v>
      </c>
      <c r="Q13" s="38"/>
    </row>
    <row r="14" spans="1:17" ht="15">
      <c r="A14" s="39">
        <f t="shared" si="6"/>
        <v>5</v>
      </c>
      <c r="B14" s="33" t="str">
        <f t="shared" si="0"/>
        <v>FINALE</v>
      </c>
      <c r="C14" s="57" t="s">
        <v>112</v>
      </c>
      <c r="D14" s="57" t="s">
        <v>113</v>
      </c>
      <c r="E14" s="55" t="s">
        <v>47</v>
      </c>
      <c r="F14" s="55" t="s">
        <v>47</v>
      </c>
      <c r="G14" s="46">
        <v>17.34</v>
      </c>
      <c r="H14" s="46">
        <v>16.17</v>
      </c>
      <c r="I14" s="47">
        <f t="shared" si="1"/>
        <v>16.17</v>
      </c>
      <c r="J14" s="65">
        <f t="shared" si="2"/>
        <v>5</v>
      </c>
      <c r="K14" s="65">
        <f t="shared" si="3"/>
      </c>
      <c r="L14" s="29"/>
      <c r="M14" s="30"/>
      <c r="N14" s="30"/>
      <c r="O14" s="4">
        <f t="shared" si="4"/>
      </c>
      <c r="P14" s="65">
        <f t="shared" si="5"/>
      </c>
      <c r="Q14" s="38">
        <f aca="true" t="shared" si="7" ref="Q14:Q30">IF(P14="","",IF(COUNTIF($Q$11:$Q$84,P14)&gt;1,"=",""))</f>
      </c>
    </row>
    <row r="15" spans="1:17" ht="15">
      <c r="A15" s="39">
        <f t="shared" si="6"/>
        <v>6</v>
      </c>
      <c r="B15" s="33">
        <f t="shared" si="0"/>
      </c>
      <c r="C15" s="67" t="s">
        <v>117</v>
      </c>
      <c r="D15" s="68" t="s">
        <v>118</v>
      </c>
      <c r="E15" s="66" t="s">
        <v>53</v>
      </c>
      <c r="F15" s="66" t="s">
        <v>53</v>
      </c>
      <c r="G15" s="46">
        <v>24.42</v>
      </c>
      <c r="H15" s="46">
        <v>9999</v>
      </c>
      <c r="I15" s="47">
        <f t="shared" si="1"/>
        <v>24.42</v>
      </c>
      <c r="J15" s="65">
        <f t="shared" si="2"/>
        <v>6</v>
      </c>
      <c r="K15" s="65">
        <f t="shared" si="3"/>
      </c>
      <c r="L15" s="29"/>
      <c r="M15" s="30"/>
      <c r="N15" s="30"/>
      <c r="O15" s="4">
        <f t="shared" si="4"/>
      </c>
      <c r="P15" s="65">
        <f t="shared" si="5"/>
      </c>
      <c r="Q15" s="38">
        <f t="shared" si="7"/>
      </c>
    </row>
    <row r="16" spans="1:17" ht="15">
      <c r="A16" s="39">
        <f t="shared" si="6"/>
        <v>7</v>
      </c>
      <c r="B16" s="33">
        <f t="shared" si="0"/>
      </c>
      <c r="C16" s="67" t="s">
        <v>115</v>
      </c>
      <c r="D16" s="68" t="s">
        <v>116</v>
      </c>
      <c r="E16" s="66" t="s">
        <v>53</v>
      </c>
      <c r="F16" s="66" t="s">
        <v>53</v>
      </c>
      <c r="G16" s="46">
        <v>26.55</v>
      </c>
      <c r="H16" s="46">
        <v>26.95</v>
      </c>
      <c r="I16" s="47">
        <f t="shared" si="1"/>
        <v>26.55</v>
      </c>
      <c r="J16" s="65">
        <f t="shared" si="2"/>
        <v>7</v>
      </c>
      <c r="K16" s="65">
        <f t="shared" si="3"/>
      </c>
      <c r="L16" s="29"/>
      <c r="M16" s="30"/>
      <c r="N16" s="30"/>
      <c r="O16" s="4">
        <f t="shared" si="4"/>
      </c>
      <c r="P16" s="65">
        <f t="shared" si="5"/>
      </c>
      <c r="Q16" s="38">
        <f t="shared" si="7"/>
      </c>
    </row>
    <row r="17" spans="1:17" ht="15">
      <c r="A17" s="39">
        <f t="shared" si="6"/>
        <v>8</v>
      </c>
      <c r="B17" s="33">
        <f t="shared" si="0"/>
      </c>
      <c r="C17" s="67" t="s">
        <v>114</v>
      </c>
      <c r="D17" s="68" t="s">
        <v>77</v>
      </c>
      <c r="E17" s="66" t="s">
        <v>53</v>
      </c>
      <c r="F17" s="66" t="s">
        <v>53</v>
      </c>
      <c r="G17" s="46">
        <v>26.97</v>
      </c>
      <c r="H17" s="46">
        <v>9999</v>
      </c>
      <c r="I17" s="47">
        <f t="shared" si="1"/>
        <v>26.97</v>
      </c>
      <c r="J17" s="65">
        <f t="shared" si="2"/>
        <v>8</v>
      </c>
      <c r="K17" s="65">
        <f t="shared" si="3"/>
      </c>
      <c r="L17" s="29"/>
      <c r="M17" s="30"/>
      <c r="N17" s="30"/>
      <c r="O17" s="4">
        <f t="shared" si="4"/>
      </c>
      <c r="P17" s="65">
        <f t="shared" si="5"/>
      </c>
      <c r="Q17" s="38">
        <f t="shared" si="7"/>
      </c>
    </row>
    <row r="18" spans="1:17" ht="12.75">
      <c r="A18" s="39">
        <f t="shared" si="6"/>
      </c>
      <c r="B18" s="33">
        <f t="shared" si="0"/>
      </c>
      <c r="C18" s="45"/>
      <c r="D18" s="45"/>
      <c r="E18" s="45"/>
      <c r="F18" s="45"/>
      <c r="G18" s="46"/>
      <c r="H18" s="46"/>
      <c r="I18" s="47">
        <f t="shared" si="1"/>
      </c>
      <c r="J18" s="65">
        <f t="shared" si="2"/>
      </c>
      <c r="K18" s="65">
        <f t="shared" si="3"/>
      </c>
      <c r="L18" s="29"/>
      <c r="M18" s="30"/>
      <c r="N18" s="30"/>
      <c r="O18" s="4">
        <f t="shared" si="4"/>
      </c>
      <c r="P18" s="65">
        <f t="shared" si="5"/>
      </c>
      <c r="Q18" s="38">
        <f t="shared" si="7"/>
      </c>
    </row>
    <row r="19" spans="1:17" ht="12.75">
      <c r="A19" s="39">
        <f t="shared" si="6"/>
      </c>
      <c r="B19" s="33">
        <f t="shared" si="0"/>
      </c>
      <c r="C19" s="45"/>
      <c r="D19" s="45"/>
      <c r="E19" s="45"/>
      <c r="F19" s="45"/>
      <c r="G19" s="46"/>
      <c r="H19" s="46"/>
      <c r="I19" s="47">
        <f t="shared" si="1"/>
      </c>
      <c r="J19" s="65">
        <f t="shared" si="2"/>
      </c>
      <c r="K19" s="65">
        <f t="shared" si="3"/>
      </c>
      <c r="L19" s="29"/>
      <c r="M19" s="30"/>
      <c r="N19" s="30"/>
      <c r="O19" s="4">
        <f t="shared" si="4"/>
      </c>
      <c r="P19" s="65">
        <f t="shared" si="5"/>
      </c>
      <c r="Q19" s="38">
        <f t="shared" si="7"/>
      </c>
    </row>
    <row r="20" spans="1:17" ht="12.75">
      <c r="A20" s="39">
        <f t="shared" si="6"/>
      </c>
      <c r="B20" s="33">
        <f t="shared" si="0"/>
      </c>
      <c r="C20" s="45"/>
      <c r="D20" s="45"/>
      <c r="E20" s="45"/>
      <c r="F20" s="45"/>
      <c r="G20" s="46"/>
      <c r="H20" s="46"/>
      <c r="I20" s="47">
        <f t="shared" si="1"/>
      </c>
      <c r="J20" s="65">
        <f t="shared" si="2"/>
      </c>
      <c r="K20" s="65">
        <f t="shared" si="3"/>
      </c>
      <c r="L20" s="29"/>
      <c r="M20" s="30"/>
      <c r="N20" s="30"/>
      <c r="O20" s="4">
        <f t="shared" si="4"/>
      </c>
      <c r="P20" s="65">
        <f t="shared" si="5"/>
      </c>
      <c r="Q20" s="38">
        <f t="shared" si="7"/>
      </c>
    </row>
    <row r="21" spans="1:17" ht="12.75">
      <c r="A21" s="39">
        <f t="shared" si="6"/>
      </c>
      <c r="B21" s="33">
        <f t="shared" si="0"/>
      </c>
      <c r="C21" s="45"/>
      <c r="D21" s="45"/>
      <c r="E21" s="45"/>
      <c r="F21" s="45"/>
      <c r="G21" s="46"/>
      <c r="H21" s="46"/>
      <c r="I21" s="47">
        <f t="shared" si="1"/>
      </c>
      <c r="J21" s="65">
        <f t="shared" si="2"/>
      </c>
      <c r="K21" s="65">
        <f t="shared" si="3"/>
      </c>
      <c r="L21" s="29"/>
      <c r="M21" s="30"/>
      <c r="N21" s="30"/>
      <c r="O21" s="4">
        <f t="shared" si="4"/>
      </c>
      <c r="P21" s="65">
        <f t="shared" si="5"/>
      </c>
      <c r="Q21" s="38">
        <f t="shared" si="7"/>
      </c>
    </row>
    <row r="22" spans="1:17" ht="12.75">
      <c r="A22" s="39">
        <f t="shared" si="6"/>
      </c>
      <c r="B22" s="33">
        <f t="shared" si="0"/>
      </c>
      <c r="C22" s="45"/>
      <c r="D22" s="45"/>
      <c r="E22" s="45"/>
      <c r="F22" s="45"/>
      <c r="G22" s="46"/>
      <c r="H22" s="46"/>
      <c r="I22" s="47">
        <f t="shared" si="1"/>
      </c>
      <c r="J22" s="65">
        <f t="shared" si="2"/>
      </c>
      <c r="K22" s="65">
        <f t="shared" si="3"/>
      </c>
      <c r="L22" s="29"/>
      <c r="M22" s="30"/>
      <c r="N22" s="30"/>
      <c r="O22" s="4">
        <f t="shared" si="4"/>
      </c>
      <c r="P22" s="65">
        <f t="shared" si="5"/>
      </c>
      <c r="Q22" s="38">
        <f t="shared" si="7"/>
      </c>
    </row>
    <row r="23" spans="1:17" ht="12.75">
      <c r="A23" s="39">
        <f t="shared" si="6"/>
      </c>
      <c r="B23" s="33">
        <f t="shared" si="0"/>
      </c>
      <c r="C23" s="45"/>
      <c r="D23" s="45"/>
      <c r="E23" s="45"/>
      <c r="F23" s="45"/>
      <c r="G23" s="46"/>
      <c r="H23" s="46"/>
      <c r="I23" s="47">
        <f t="shared" si="1"/>
      </c>
      <c r="J23" s="65">
        <f t="shared" si="2"/>
      </c>
      <c r="K23" s="65">
        <f t="shared" si="3"/>
      </c>
      <c r="L23" s="29"/>
      <c r="M23" s="30"/>
      <c r="N23" s="30"/>
      <c r="O23" s="4">
        <f t="shared" si="4"/>
      </c>
      <c r="P23" s="65">
        <f t="shared" si="5"/>
      </c>
      <c r="Q23" s="38">
        <f t="shared" si="7"/>
      </c>
    </row>
    <row r="24" spans="1:17" ht="12.75">
      <c r="A24" s="39">
        <f t="shared" si="6"/>
      </c>
      <c r="B24" s="33">
        <f t="shared" si="0"/>
      </c>
      <c r="C24" s="45"/>
      <c r="D24" s="45"/>
      <c r="E24" s="45"/>
      <c r="F24" s="45"/>
      <c r="G24" s="46"/>
      <c r="H24" s="46"/>
      <c r="I24" s="47">
        <f t="shared" si="1"/>
      </c>
      <c r="J24" s="65">
        <f t="shared" si="2"/>
      </c>
      <c r="K24" s="65">
        <f t="shared" si="3"/>
      </c>
      <c r="L24" s="29"/>
      <c r="M24" s="30"/>
      <c r="N24" s="30"/>
      <c r="O24" s="4">
        <f t="shared" si="4"/>
      </c>
      <c r="P24" s="65">
        <f t="shared" si="5"/>
      </c>
      <c r="Q24" s="38">
        <f t="shared" si="7"/>
      </c>
    </row>
    <row r="25" spans="1:17" ht="12.75">
      <c r="A25" s="39">
        <f t="shared" si="6"/>
      </c>
      <c r="B25" s="33">
        <f t="shared" si="0"/>
      </c>
      <c r="C25" s="45"/>
      <c r="D25" s="45"/>
      <c r="E25" s="45"/>
      <c r="F25" s="45"/>
      <c r="G25" s="46"/>
      <c r="H25" s="46"/>
      <c r="I25" s="47">
        <f t="shared" si="1"/>
      </c>
      <c r="J25" s="65">
        <f t="shared" si="2"/>
      </c>
      <c r="K25" s="65">
        <f t="shared" si="3"/>
      </c>
      <c r="L25" s="29"/>
      <c r="M25" s="30"/>
      <c r="N25" s="30"/>
      <c r="O25" s="4">
        <f t="shared" si="4"/>
      </c>
      <c r="P25" s="65">
        <f t="shared" si="5"/>
      </c>
      <c r="Q25" s="38">
        <f t="shared" si="7"/>
      </c>
    </row>
    <row r="26" spans="1:17" ht="12.75">
      <c r="A26" s="39">
        <f t="shared" si="6"/>
      </c>
      <c r="B26" s="33">
        <f t="shared" si="0"/>
      </c>
      <c r="C26" s="45"/>
      <c r="D26" s="45"/>
      <c r="E26" s="45"/>
      <c r="F26" s="45"/>
      <c r="G26" s="46"/>
      <c r="H26" s="46"/>
      <c r="I26" s="47">
        <f t="shared" si="1"/>
      </c>
      <c r="J26" s="65">
        <f t="shared" si="2"/>
      </c>
      <c r="K26" s="65">
        <f t="shared" si="3"/>
      </c>
      <c r="L26" s="29"/>
      <c r="M26" s="30"/>
      <c r="N26" s="30"/>
      <c r="O26" s="4">
        <f t="shared" si="4"/>
      </c>
      <c r="P26" s="65">
        <f t="shared" si="5"/>
      </c>
      <c r="Q26" s="38">
        <f t="shared" si="7"/>
      </c>
    </row>
    <row r="27" spans="1:17" ht="12.75">
      <c r="A27" s="39">
        <f t="shared" si="6"/>
      </c>
      <c r="B27" s="33">
        <f t="shared" si="0"/>
      </c>
      <c r="C27" s="45"/>
      <c r="D27" s="45"/>
      <c r="E27" s="45"/>
      <c r="F27" s="45"/>
      <c r="G27" s="46"/>
      <c r="H27" s="46"/>
      <c r="I27" s="47">
        <f t="shared" si="1"/>
      </c>
      <c r="J27" s="65">
        <f t="shared" si="2"/>
      </c>
      <c r="K27" s="65">
        <f t="shared" si="3"/>
      </c>
      <c r="L27" s="29"/>
      <c r="M27" s="30"/>
      <c r="N27" s="30"/>
      <c r="O27" s="4">
        <f t="shared" si="4"/>
      </c>
      <c r="P27" s="65">
        <f t="shared" si="5"/>
      </c>
      <c r="Q27" s="38">
        <f t="shared" si="7"/>
      </c>
    </row>
    <row r="28" spans="1:17" ht="12.75">
      <c r="A28" s="39">
        <f t="shared" si="6"/>
      </c>
      <c r="B28" s="33">
        <f t="shared" si="0"/>
      </c>
      <c r="C28" s="45"/>
      <c r="D28" s="45"/>
      <c r="E28" s="45"/>
      <c r="F28" s="45"/>
      <c r="G28" s="46"/>
      <c r="H28" s="46"/>
      <c r="I28" s="47">
        <f t="shared" si="1"/>
      </c>
      <c r="J28" s="65">
        <f t="shared" si="2"/>
      </c>
      <c r="K28" s="65">
        <f t="shared" si="3"/>
      </c>
      <c r="L28" s="29"/>
      <c r="M28" s="30"/>
      <c r="N28" s="30"/>
      <c r="O28" s="4">
        <f t="shared" si="4"/>
      </c>
      <c r="P28" s="65">
        <f t="shared" si="5"/>
      </c>
      <c r="Q28" s="38">
        <f t="shared" si="7"/>
      </c>
    </row>
    <row r="29" spans="1:17" ht="12.75">
      <c r="A29" s="39">
        <f t="shared" si="6"/>
      </c>
      <c r="B29" s="33">
        <f t="shared" si="0"/>
      </c>
      <c r="C29" s="45"/>
      <c r="D29" s="45"/>
      <c r="E29" s="45"/>
      <c r="F29" s="45"/>
      <c r="G29" s="46"/>
      <c r="H29" s="46"/>
      <c r="I29" s="47">
        <f t="shared" si="1"/>
      </c>
      <c r="J29" s="65">
        <f t="shared" si="2"/>
      </c>
      <c r="K29" s="65">
        <f t="shared" si="3"/>
      </c>
      <c r="L29" s="29"/>
      <c r="M29" s="30"/>
      <c r="N29" s="30"/>
      <c r="O29" s="4">
        <f t="shared" si="4"/>
      </c>
      <c r="P29" s="65">
        <f t="shared" si="5"/>
      </c>
      <c r="Q29" s="38">
        <f t="shared" si="7"/>
      </c>
    </row>
    <row r="30" spans="1:17" ht="12.75">
      <c r="A30" s="39">
        <f t="shared" si="6"/>
      </c>
      <c r="B30" s="33">
        <f t="shared" si="0"/>
      </c>
      <c r="C30" s="45"/>
      <c r="D30" s="45"/>
      <c r="E30" s="45"/>
      <c r="F30" s="45"/>
      <c r="G30" s="46"/>
      <c r="H30" s="46"/>
      <c r="I30" s="47">
        <f t="shared" si="1"/>
      </c>
      <c r="J30" s="65">
        <f t="shared" si="2"/>
      </c>
      <c r="K30" s="65">
        <f t="shared" si="3"/>
      </c>
      <c r="L30" s="29"/>
      <c r="M30" s="30"/>
      <c r="N30" s="30"/>
      <c r="O30" s="4">
        <f t="shared" si="4"/>
      </c>
      <c r="P30" s="65">
        <f t="shared" si="5"/>
      </c>
      <c r="Q30" s="38">
        <f t="shared" si="7"/>
      </c>
    </row>
    <row r="31" spans="1:17" ht="12.75">
      <c r="A31" s="2"/>
      <c r="B31" s="2"/>
      <c r="C31" s="6"/>
      <c r="D31" s="6"/>
      <c r="E31" s="6"/>
      <c r="F31" s="6"/>
      <c r="G31" s="6"/>
      <c r="H31" s="2"/>
      <c r="I31" s="2"/>
      <c r="J31" s="2"/>
      <c r="K31" s="2"/>
      <c r="L31" s="2"/>
      <c r="M31" s="2"/>
      <c r="N31" s="6"/>
      <c r="O31" s="2"/>
      <c r="P31" s="2"/>
      <c r="Q31" s="2"/>
    </row>
    <row r="32" spans="1:17" ht="12.75">
      <c r="A32" s="2"/>
      <c r="B32" s="2"/>
      <c r="C32" s="6"/>
      <c r="D32" s="6"/>
      <c r="E32" s="6"/>
      <c r="F32" s="6"/>
      <c r="G32" s="6"/>
      <c r="H32" s="2"/>
      <c r="I32" s="2"/>
      <c r="J32" s="2"/>
      <c r="K32" s="2"/>
      <c r="L32" s="2"/>
      <c r="M32" s="2"/>
      <c r="N32" s="6"/>
      <c r="O32" s="2"/>
      <c r="P32" s="2"/>
      <c r="Q32" s="2"/>
    </row>
    <row r="33" spans="1:17" ht="12.75">
      <c r="A33" s="31" t="s">
        <v>15</v>
      </c>
      <c r="B33" s="2"/>
      <c r="C33" s="6"/>
      <c r="D33" s="6">
        <f>COUNTA(D10:D30)</f>
        <v>8</v>
      </c>
      <c r="E33" s="6"/>
      <c r="F33" s="6"/>
      <c r="G33" s="6"/>
      <c r="H33" s="2"/>
      <c r="I33" s="2"/>
      <c r="J33" s="2"/>
      <c r="K33" s="2"/>
      <c r="L33" s="2"/>
      <c r="M33" s="2"/>
      <c r="N33" s="6"/>
      <c r="O33" s="2"/>
      <c r="P33" s="2"/>
      <c r="Q33" s="2"/>
    </row>
    <row r="34" spans="1:17" ht="12.75">
      <c r="A34" s="2" t="s">
        <v>16</v>
      </c>
      <c r="B34" s="2"/>
      <c r="C34" s="6"/>
      <c r="D34" s="6">
        <f>IF(D33&lt;=5,3,IF(D33&lt;=7,4,IF(D33&lt;=14,5,IF(D33&lt;=19,6,8))))</f>
        <v>5</v>
      </c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4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8.140625" style="0" customWidth="1"/>
    <col min="2" max="2" width="10.140625" style="0" hidden="1" customWidth="1"/>
    <col min="3" max="4" width="13.140625" style="0" customWidth="1"/>
    <col min="5" max="5" width="13.140625" style="0" hidden="1" customWidth="1"/>
    <col min="6" max="6" width="13.140625" style="0" customWidth="1"/>
    <col min="7" max="8" width="8.421875" style="0" customWidth="1"/>
    <col min="9" max="9" width="9.28125" style="0" customWidth="1"/>
    <col min="10" max="10" width="11.421875" style="0" customWidth="1"/>
    <col min="11" max="11" width="11.421875" style="0" hidden="1" customWidth="1"/>
    <col min="12" max="12" width="2.28125" style="0" customWidth="1"/>
    <col min="13" max="13" width="11.421875" style="0" customWidth="1"/>
    <col min="14" max="15" width="11.421875" style="0" hidden="1" customWidth="1"/>
    <col min="16" max="17" width="10.140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37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>P10</f>
        <v>1</v>
      </c>
      <c r="B10" s="33" t="str">
        <f>IF(J10&lt;=D$34,"FINALE","")</f>
        <v>FINALE</v>
      </c>
      <c r="C10" s="68" t="s">
        <v>120</v>
      </c>
      <c r="D10" s="68" t="s">
        <v>121</v>
      </c>
      <c r="E10" s="41"/>
      <c r="F10" s="66" t="s">
        <v>63</v>
      </c>
      <c r="G10" s="46">
        <v>10.26</v>
      </c>
      <c r="H10" s="46">
        <v>9.34</v>
      </c>
      <c r="I10" s="47">
        <f aca="true" t="shared" si="0" ref="I10:I30">IF(G10=0,"",MIN(G10:H10))</f>
        <v>9.34</v>
      </c>
      <c r="J10" s="4">
        <f aca="true" t="shared" si="1" ref="J10:J30">IF(I10="","",RANK(I10,$I$10:$I$84,2))</f>
        <v>1</v>
      </c>
      <c r="K10" s="4">
        <f aca="true" t="shared" si="2" ref="K10:K30">IF(J10="","",IF(COUNTIF($K$10:$K$84,J10)&gt;1,"=",""))</f>
      </c>
      <c r="L10" s="29"/>
      <c r="M10" s="30"/>
      <c r="N10" s="30"/>
      <c r="O10" s="4">
        <f aca="true" t="shared" si="3" ref="O10:O30">IF(M10+N10,M10+N10,"")</f>
      </c>
      <c r="P10" s="4">
        <v>1</v>
      </c>
      <c r="Q10" s="38">
        <f>IF(P10="","",IF(COUNTIF($Q$10:$Q$84,P10)&gt;1,"=",""))</f>
      </c>
    </row>
    <row r="11" spans="1:17" ht="15">
      <c r="A11" s="39">
        <f>P11</f>
        <v>2</v>
      </c>
      <c r="B11" s="33" t="str">
        <f>IF(J11&lt;=G$10:G$34,"FINALE","")</f>
        <v>FINALE</v>
      </c>
      <c r="C11" s="68" t="s">
        <v>119</v>
      </c>
      <c r="D11" s="68" t="s">
        <v>77</v>
      </c>
      <c r="E11" s="42"/>
      <c r="F11" s="66" t="s">
        <v>129</v>
      </c>
      <c r="G11" s="74">
        <v>11.3</v>
      </c>
      <c r="H11" s="46">
        <v>11.97</v>
      </c>
      <c r="I11" s="75">
        <f t="shared" si="0"/>
        <v>11.3</v>
      </c>
      <c r="J11" s="4">
        <f t="shared" si="1"/>
        <v>3</v>
      </c>
      <c r="K11" s="4">
        <f t="shared" si="2"/>
      </c>
      <c r="L11" s="29"/>
      <c r="M11" s="30"/>
      <c r="N11" s="30"/>
      <c r="O11" s="4">
        <f t="shared" si="3"/>
      </c>
      <c r="P11" s="4">
        <v>2</v>
      </c>
      <c r="Q11" s="38"/>
    </row>
    <row r="12" spans="1:17" ht="12.75">
      <c r="A12" s="39">
        <f>P12</f>
        <v>3</v>
      </c>
      <c r="B12" s="33" t="str">
        <f aca="true" t="shared" si="4" ref="B12:B30">IF(J12&lt;=D$34,"FINALE","")</f>
        <v>FINALE</v>
      </c>
      <c r="C12" s="45" t="s">
        <v>162</v>
      </c>
      <c r="D12" s="45" t="s">
        <v>128</v>
      </c>
      <c r="E12" s="45"/>
      <c r="F12" s="45"/>
      <c r="G12" s="46">
        <v>13.65</v>
      </c>
      <c r="H12" s="46">
        <v>10.65</v>
      </c>
      <c r="I12" s="47">
        <f t="shared" si="0"/>
        <v>10.65</v>
      </c>
      <c r="J12" s="4">
        <f t="shared" si="1"/>
        <v>2</v>
      </c>
      <c r="K12" s="4">
        <f t="shared" si="2"/>
      </c>
      <c r="L12" s="29"/>
      <c r="M12" s="30"/>
      <c r="N12" s="30"/>
      <c r="O12" s="4">
        <f t="shared" si="3"/>
      </c>
      <c r="P12" s="4">
        <v>3</v>
      </c>
      <c r="Q12" s="38">
        <f aca="true" t="shared" si="5" ref="Q12:Q30">IF(P12="","",IF(COUNTIF($Q$10:$Q$84,P12)&gt;1,"=",""))</f>
      </c>
    </row>
    <row r="13" spans="1:17" ht="15">
      <c r="A13" s="39">
        <f>J13</f>
        <v>4</v>
      </c>
      <c r="B13" s="33" t="str">
        <f t="shared" si="4"/>
        <v>FINALE</v>
      </c>
      <c r="C13" s="67" t="s">
        <v>125</v>
      </c>
      <c r="D13" s="68" t="s">
        <v>118</v>
      </c>
      <c r="E13" s="45"/>
      <c r="F13" s="66" t="s">
        <v>53</v>
      </c>
      <c r="G13" s="46">
        <v>12.38</v>
      </c>
      <c r="H13" s="46">
        <v>11.86</v>
      </c>
      <c r="I13" s="47">
        <f t="shared" si="0"/>
        <v>11.86</v>
      </c>
      <c r="J13" s="4">
        <f t="shared" si="1"/>
        <v>4</v>
      </c>
      <c r="K13" s="4">
        <f t="shared" si="2"/>
      </c>
      <c r="L13" s="29"/>
      <c r="M13" s="30"/>
      <c r="N13" s="30"/>
      <c r="O13" s="4">
        <f t="shared" si="3"/>
      </c>
      <c r="P13" s="4">
        <f aca="true" t="shared" si="6" ref="P13:P30">IF(O13="","",RANK(O13,$M$10:$M$84,2))</f>
      </c>
      <c r="Q13" s="38">
        <f t="shared" si="5"/>
      </c>
    </row>
    <row r="14" spans="1:17" ht="15">
      <c r="A14" s="39">
        <v>5</v>
      </c>
      <c r="B14" s="33">
        <f t="shared" si="4"/>
      </c>
      <c r="C14" s="68" t="s">
        <v>123</v>
      </c>
      <c r="D14" s="68" t="s">
        <v>124</v>
      </c>
      <c r="E14" s="45"/>
      <c r="F14" s="66" t="s">
        <v>63</v>
      </c>
      <c r="G14" s="46">
        <v>12.5</v>
      </c>
      <c r="H14" s="46">
        <v>13.79</v>
      </c>
      <c r="I14" s="47">
        <f t="shared" si="0"/>
        <v>12.5</v>
      </c>
      <c r="J14" s="4">
        <f t="shared" si="1"/>
        <v>7</v>
      </c>
      <c r="K14" s="4">
        <f t="shared" si="2"/>
      </c>
      <c r="L14" s="29"/>
      <c r="M14" s="30"/>
      <c r="N14" s="30"/>
      <c r="O14" s="4">
        <f t="shared" si="3"/>
      </c>
      <c r="P14" s="4">
        <f t="shared" si="6"/>
      </c>
      <c r="Q14" s="38">
        <f t="shared" si="5"/>
      </c>
    </row>
    <row r="15" spans="1:17" ht="15">
      <c r="A15" s="39">
        <f>J15</f>
        <v>6</v>
      </c>
      <c r="B15" s="33">
        <f t="shared" si="4"/>
      </c>
      <c r="C15" s="68" t="s">
        <v>122</v>
      </c>
      <c r="D15" s="68" t="s">
        <v>121</v>
      </c>
      <c r="E15" s="45"/>
      <c r="F15" s="66" t="s">
        <v>63</v>
      </c>
      <c r="G15" s="46">
        <v>14.33</v>
      </c>
      <c r="H15" s="46">
        <v>12.26</v>
      </c>
      <c r="I15" s="47">
        <f t="shared" si="0"/>
        <v>12.26</v>
      </c>
      <c r="J15" s="4">
        <f t="shared" si="1"/>
        <v>6</v>
      </c>
      <c r="K15" s="4">
        <f t="shared" si="2"/>
      </c>
      <c r="L15" s="29"/>
      <c r="M15" s="30"/>
      <c r="N15" s="30"/>
      <c r="O15" s="4">
        <f t="shared" si="3"/>
      </c>
      <c r="P15" s="4">
        <f t="shared" si="6"/>
      </c>
      <c r="Q15" s="38">
        <f t="shared" si="5"/>
      </c>
    </row>
    <row r="16" spans="1:17" ht="15">
      <c r="A16" s="39">
        <v>7</v>
      </c>
      <c r="B16" s="33">
        <f t="shared" si="4"/>
      </c>
      <c r="C16" s="54" t="s">
        <v>126</v>
      </c>
      <c r="D16" s="54" t="s">
        <v>67</v>
      </c>
      <c r="E16" s="45"/>
      <c r="F16" s="66" t="s">
        <v>56</v>
      </c>
      <c r="G16" s="46">
        <v>14.46</v>
      </c>
      <c r="H16" s="46">
        <v>13.14</v>
      </c>
      <c r="I16" s="47">
        <f t="shared" si="0"/>
        <v>13.14</v>
      </c>
      <c r="J16" s="4">
        <f t="shared" si="1"/>
        <v>8</v>
      </c>
      <c r="K16" s="4">
        <f t="shared" si="2"/>
      </c>
      <c r="L16" s="29"/>
      <c r="M16" s="30"/>
      <c r="N16" s="30"/>
      <c r="O16" s="4">
        <f t="shared" si="3"/>
      </c>
      <c r="P16" s="4">
        <f t="shared" si="6"/>
      </c>
      <c r="Q16" s="38">
        <f t="shared" si="5"/>
      </c>
    </row>
    <row r="17" spans="1:17" ht="15">
      <c r="A17" s="39">
        <v>8</v>
      </c>
      <c r="B17" s="33" t="str">
        <f t="shared" si="4"/>
        <v>FINALE</v>
      </c>
      <c r="C17" s="51" t="s">
        <v>127</v>
      </c>
      <c r="D17" s="51" t="s">
        <v>128</v>
      </c>
      <c r="E17" s="45"/>
      <c r="F17" s="50" t="s">
        <v>56</v>
      </c>
      <c r="G17" s="46">
        <v>13.01</v>
      </c>
      <c r="H17" s="46">
        <v>11.86</v>
      </c>
      <c r="I17" s="47">
        <f t="shared" si="0"/>
        <v>11.86</v>
      </c>
      <c r="J17" s="4">
        <f t="shared" si="1"/>
        <v>4</v>
      </c>
      <c r="K17" s="4">
        <f t="shared" si="2"/>
      </c>
      <c r="L17" s="29"/>
      <c r="M17" s="30"/>
      <c r="N17" s="30"/>
      <c r="O17" s="4">
        <f t="shared" si="3"/>
      </c>
      <c r="P17" s="4">
        <f t="shared" si="6"/>
      </c>
      <c r="Q17" s="38">
        <f t="shared" si="5"/>
      </c>
    </row>
    <row r="18" spans="1:17" ht="12.75">
      <c r="A18" s="39">
        <f aca="true" t="shared" si="7" ref="A18:A30">J18</f>
      </c>
      <c r="B18" s="33">
        <f t="shared" si="4"/>
      </c>
      <c r="C18" s="45"/>
      <c r="D18" s="45"/>
      <c r="E18" s="45"/>
      <c r="F18" s="45"/>
      <c r="G18" s="46"/>
      <c r="H18" s="46"/>
      <c r="I18" s="47">
        <f t="shared" si="0"/>
      </c>
      <c r="J18" s="4">
        <f t="shared" si="1"/>
      </c>
      <c r="K18" s="4">
        <f t="shared" si="2"/>
      </c>
      <c r="L18" s="29"/>
      <c r="M18" s="30"/>
      <c r="N18" s="30"/>
      <c r="O18" s="4">
        <f t="shared" si="3"/>
      </c>
      <c r="P18" s="4">
        <f t="shared" si="6"/>
      </c>
      <c r="Q18" s="38">
        <f t="shared" si="5"/>
      </c>
    </row>
    <row r="19" spans="1:17" ht="12.75">
      <c r="A19" s="39">
        <f t="shared" si="7"/>
      </c>
      <c r="B19" s="33">
        <f t="shared" si="4"/>
      </c>
      <c r="C19" s="45"/>
      <c r="D19" s="45"/>
      <c r="E19" s="45"/>
      <c r="F19" s="45"/>
      <c r="G19" s="46"/>
      <c r="H19" s="46"/>
      <c r="I19" s="47">
        <f t="shared" si="0"/>
      </c>
      <c r="J19" s="4">
        <f t="shared" si="1"/>
      </c>
      <c r="K19" s="4">
        <f t="shared" si="2"/>
      </c>
      <c r="L19" s="29"/>
      <c r="M19" s="30"/>
      <c r="N19" s="30"/>
      <c r="O19" s="4">
        <f t="shared" si="3"/>
      </c>
      <c r="P19" s="4">
        <f t="shared" si="6"/>
      </c>
      <c r="Q19" s="38">
        <f t="shared" si="5"/>
      </c>
    </row>
    <row r="20" spans="1:17" ht="12.75">
      <c r="A20" s="39">
        <f t="shared" si="7"/>
      </c>
      <c r="B20" s="33">
        <f t="shared" si="4"/>
      </c>
      <c r="C20" s="45"/>
      <c r="D20" s="45"/>
      <c r="E20" s="45"/>
      <c r="F20" s="45"/>
      <c r="G20" s="46"/>
      <c r="H20" s="46"/>
      <c r="I20" s="47">
        <f t="shared" si="0"/>
      </c>
      <c r="J20" s="4">
        <f t="shared" si="1"/>
      </c>
      <c r="K20" s="4">
        <f t="shared" si="2"/>
      </c>
      <c r="L20" s="29"/>
      <c r="M20" s="30"/>
      <c r="N20" s="30"/>
      <c r="O20" s="4">
        <f t="shared" si="3"/>
      </c>
      <c r="P20" s="4">
        <f t="shared" si="6"/>
      </c>
      <c r="Q20" s="38">
        <f t="shared" si="5"/>
      </c>
    </row>
    <row r="21" spans="1:17" ht="12.75">
      <c r="A21" s="39">
        <f t="shared" si="7"/>
      </c>
      <c r="B21" s="33">
        <f t="shared" si="4"/>
      </c>
      <c r="C21" s="45"/>
      <c r="D21" s="45"/>
      <c r="E21" s="45"/>
      <c r="F21" s="45"/>
      <c r="G21" s="46"/>
      <c r="H21" s="46"/>
      <c r="I21" s="47">
        <f t="shared" si="0"/>
      </c>
      <c r="J21" s="4">
        <f t="shared" si="1"/>
      </c>
      <c r="K21" s="4">
        <f t="shared" si="2"/>
      </c>
      <c r="L21" s="29"/>
      <c r="M21" s="30"/>
      <c r="N21" s="30"/>
      <c r="O21" s="4">
        <f t="shared" si="3"/>
      </c>
      <c r="P21" s="4">
        <f t="shared" si="6"/>
      </c>
      <c r="Q21" s="38">
        <f t="shared" si="5"/>
      </c>
    </row>
    <row r="22" spans="1:17" ht="12.75">
      <c r="A22" s="39">
        <f t="shared" si="7"/>
      </c>
      <c r="B22" s="33">
        <f t="shared" si="4"/>
      </c>
      <c r="C22" s="45"/>
      <c r="D22" s="45"/>
      <c r="E22" s="45"/>
      <c r="F22" s="45"/>
      <c r="G22" s="46"/>
      <c r="H22" s="46"/>
      <c r="I22" s="47">
        <f t="shared" si="0"/>
      </c>
      <c r="J22" s="4">
        <f t="shared" si="1"/>
      </c>
      <c r="K22" s="4">
        <f t="shared" si="2"/>
      </c>
      <c r="L22" s="29"/>
      <c r="M22" s="30"/>
      <c r="N22" s="30"/>
      <c r="O22" s="4">
        <f t="shared" si="3"/>
      </c>
      <c r="P22" s="4">
        <f t="shared" si="6"/>
      </c>
      <c r="Q22" s="38">
        <f t="shared" si="5"/>
      </c>
    </row>
    <row r="23" spans="1:17" ht="12.75">
      <c r="A23" s="39">
        <f t="shared" si="7"/>
      </c>
      <c r="B23" s="33">
        <f t="shared" si="4"/>
      </c>
      <c r="C23" s="45"/>
      <c r="D23" s="45"/>
      <c r="E23" s="45"/>
      <c r="F23" s="45"/>
      <c r="G23" s="46"/>
      <c r="H23" s="46"/>
      <c r="I23" s="47">
        <f t="shared" si="0"/>
      </c>
      <c r="J23" s="4">
        <f t="shared" si="1"/>
      </c>
      <c r="K23" s="4">
        <f t="shared" si="2"/>
      </c>
      <c r="L23" s="29"/>
      <c r="M23" s="30"/>
      <c r="N23" s="30"/>
      <c r="O23" s="4">
        <f t="shared" si="3"/>
      </c>
      <c r="P23" s="4">
        <f t="shared" si="6"/>
      </c>
      <c r="Q23" s="38">
        <f t="shared" si="5"/>
      </c>
    </row>
    <row r="24" spans="1:17" ht="12.75">
      <c r="A24" s="39">
        <f t="shared" si="7"/>
      </c>
      <c r="B24" s="33">
        <f t="shared" si="4"/>
      </c>
      <c r="C24" s="45"/>
      <c r="D24" s="45"/>
      <c r="E24" s="45"/>
      <c r="F24" s="45"/>
      <c r="G24" s="46"/>
      <c r="H24" s="46"/>
      <c r="I24" s="47">
        <f t="shared" si="0"/>
      </c>
      <c r="J24" s="4">
        <f t="shared" si="1"/>
      </c>
      <c r="K24" s="4">
        <f t="shared" si="2"/>
      </c>
      <c r="L24" s="29"/>
      <c r="M24" s="30"/>
      <c r="N24" s="30"/>
      <c r="O24" s="4">
        <f t="shared" si="3"/>
      </c>
      <c r="P24" s="4">
        <f t="shared" si="6"/>
      </c>
      <c r="Q24" s="38">
        <f t="shared" si="5"/>
      </c>
    </row>
    <row r="25" spans="1:17" ht="12.75">
      <c r="A25" s="39">
        <f t="shared" si="7"/>
      </c>
      <c r="B25" s="33">
        <f t="shared" si="4"/>
      </c>
      <c r="C25" s="45"/>
      <c r="D25" s="45"/>
      <c r="E25" s="45"/>
      <c r="F25" s="45"/>
      <c r="G25" s="46"/>
      <c r="H25" s="46"/>
      <c r="I25" s="47">
        <f t="shared" si="0"/>
      </c>
      <c r="J25" s="4">
        <f t="shared" si="1"/>
      </c>
      <c r="K25" s="4">
        <f t="shared" si="2"/>
      </c>
      <c r="L25" s="29"/>
      <c r="M25" s="30"/>
      <c r="N25" s="30"/>
      <c r="O25" s="4">
        <f t="shared" si="3"/>
      </c>
      <c r="P25" s="4">
        <f t="shared" si="6"/>
      </c>
      <c r="Q25" s="38">
        <f t="shared" si="5"/>
      </c>
    </row>
    <row r="26" spans="1:17" ht="12.75">
      <c r="A26" s="39">
        <f t="shared" si="7"/>
      </c>
      <c r="B26" s="33">
        <f t="shared" si="4"/>
      </c>
      <c r="C26" s="45"/>
      <c r="D26" s="45"/>
      <c r="E26" s="45"/>
      <c r="F26" s="45"/>
      <c r="G26" s="46"/>
      <c r="H26" s="46"/>
      <c r="I26" s="47">
        <f t="shared" si="0"/>
      </c>
      <c r="J26" s="4">
        <f t="shared" si="1"/>
      </c>
      <c r="K26" s="4">
        <f t="shared" si="2"/>
      </c>
      <c r="L26" s="29"/>
      <c r="M26" s="30"/>
      <c r="N26" s="30"/>
      <c r="O26" s="4">
        <f t="shared" si="3"/>
      </c>
      <c r="P26" s="4">
        <f t="shared" si="6"/>
      </c>
      <c r="Q26" s="38">
        <f t="shared" si="5"/>
      </c>
    </row>
    <row r="27" spans="1:17" ht="12.75">
      <c r="A27" s="39">
        <f t="shared" si="7"/>
      </c>
      <c r="B27" s="33">
        <f t="shared" si="4"/>
      </c>
      <c r="C27" s="45"/>
      <c r="D27" s="45"/>
      <c r="E27" s="45"/>
      <c r="F27" s="45"/>
      <c r="G27" s="46"/>
      <c r="H27" s="46"/>
      <c r="I27" s="47">
        <f t="shared" si="0"/>
      </c>
      <c r="J27" s="4">
        <f t="shared" si="1"/>
      </c>
      <c r="K27" s="4">
        <f t="shared" si="2"/>
      </c>
      <c r="L27" s="29"/>
      <c r="M27" s="30"/>
      <c r="N27" s="30"/>
      <c r="O27" s="4">
        <f t="shared" si="3"/>
      </c>
      <c r="P27" s="4">
        <f t="shared" si="6"/>
      </c>
      <c r="Q27" s="38">
        <f t="shared" si="5"/>
      </c>
    </row>
    <row r="28" spans="1:17" ht="12.75">
      <c r="A28" s="39">
        <f t="shared" si="7"/>
      </c>
      <c r="B28" s="33">
        <f t="shared" si="4"/>
      </c>
      <c r="C28" s="45"/>
      <c r="D28" s="45"/>
      <c r="E28" s="45"/>
      <c r="F28" s="45"/>
      <c r="G28" s="46"/>
      <c r="H28" s="46"/>
      <c r="I28" s="47">
        <f t="shared" si="0"/>
      </c>
      <c r="J28" s="4">
        <f t="shared" si="1"/>
      </c>
      <c r="K28" s="4">
        <f t="shared" si="2"/>
      </c>
      <c r="L28" s="29"/>
      <c r="M28" s="30"/>
      <c r="N28" s="30"/>
      <c r="O28" s="4">
        <f t="shared" si="3"/>
      </c>
      <c r="P28" s="4">
        <f t="shared" si="6"/>
      </c>
      <c r="Q28" s="38">
        <f t="shared" si="5"/>
      </c>
    </row>
    <row r="29" spans="1:17" ht="12.75">
      <c r="A29" s="39">
        <f t="shared" si="7"/>
      </c>
      <c r="B29" s="33">
        <f t="shared" si="4"/>
      </c>
      <c r="C29" s="45"/>
      <c r="D29" s="45"/>
      <c r="E29" s="45"/>
      <c r="F29" s="45"/>
      <c r="G29" s="46"/>
      <c r="H29" s="46"/>
      <c r="I29" s="47">
        <f t="shared" si="0"/>
      </c>
      <c r="J29" s="4">
        <f t="shared" si="1"/>
      </c>
      <c r="K29" s="4">
        <f t="shared" si="2"/>
      </c>
      <c r="L29" s="29"/>
      <c r="M29" s="30"/>
      <c r="N29" s="30"/>
      <c r="O29" s="4">
        <f t="shared" si="3"/>
      </c>
      <c r="P29" s="4">
        <f t="shared" si="6"/>
      </c>
      <c r="Q29" s="38">
        <f t="shared" si="5"/>
      </c>
    </row>
    <row r="30" spans="1:17" ht="12.75">
      <c r="A30" s="39">
        <f t="shared" si="7"/>
      </c>
      <c r="B30" s="33">
        <f t="shared" si="4"/>
      </c>
      <c r="C30" s="45"/>
      <c r="D30" s="45"/>
      <c r="E30" s="45"/>
      <c r="F30" s="45"/>
      <c r="G30" s="46"/>
      <c r="H30" s="46"/>
      <c r="I30" s="47">
        <f t="shared" si="0"/>
      </c>
      <c r="J30" s="4">
        <f t="shared" si="1"/>
      </c>
      <c r="K30" s="4">
        <f t="shared" si="2"/>
      </c>
      <c r="L30" s="29"/>
      <c r="M30" s="30"/>
      <c r="N30" s="30"/>
      <c r="O30" s="4">
        <f t="shared" si="3"/>
      </c>
      <c r="P30" s="4">
        <f t="shared" si="6"/>
      </c>
      <c r="Q30" s="38">
        <f t="shared" si="5"/>
      </c>
    </row>
    <row r="31" spans="1:17" ht="12.75">
      <c r="A31" s="2"/>
      <c r="B31" s="2"/>
      <c r="C31" s="6"/>
      <c r="D31" s="6"/>
      <c r="E31" s="6"/>
      <c r="F31" s="6"/>
      <c r="G31" s="6"/>
      <c r="H31" s="2"/>
      <c r="I31" s="2"/>
      <c r="J31" s="2"/>
      <c r="K31" s="2"/>
      <c r="L31" s="2"/>
      <c r="M31" s="2"/>
      <c r="N31" s="6"/>
      <c r="O31" s="2"/>
      <c r="P31" s="2"/>
      <c r="Q31" s="2"/>
    </row>
    <row r="32" spans="1:17" ht="12.75">
      <c r="A32" s="2"/>
      <c r="B32" s="2"/>
      <c r="C32" s="6"/>
      <c r="D32" s="6"/>
      <c r="E32" s="6"/>
      <c r="F32" s="6"/>
      <c r="G32" s="6"/>
      <c r="H32" s="2"/>
      <c r="I32" s="2"/>
      <c r="J32" s="2"/>
      <c r="K32" s="2"/>
      <c r="L32" s="2"/>
      <c r="M32" s="2"/>
      <c r="N32" s="6"/>
      <c r="O32" s="2"/>
      <c r="P32" s="2"/>
      <c r="Q32" s="2"/>
    </row>
    <row r="33" spans="1:17" ht="12.75">
      <c r="A33" s="31" t="s">
        <v>15</v>
      </c>
      <c r="B33" s="2"/>
      <c r="C33" s="6"/>
      <c r="D33" s="6">
        <f>COUNTA(D10:D30)</f>
        <v>8</v>
      </c>
      <c r="E33" s="6"/>
      <c r="F33" s="6"/>
      <c r="G33" s="6"/>
      <c r="H33" s="2"/>
      <c r="I33" s="2"/>
      <c r="J33" s="2"/>
      <c r="K33" s="2"/>
      <c r="L33" s="2"/>
      <c r="M33" s="2"/>
      <c r="N33" s="6"/>
      <c r="O33" s="2"/>
      <c r="P33" s="2"/>
      <c r="Q33" s="2"/>
    </row>
    <row r="34" spans="1:17" ht="12.75">
      <c r="A34" s="2" t="s">
        <v>16</v>
      </c>
      <c r="B34" s="2"/>
      <c r="C34" s="6"/>
      <c r="D34" s="6">
        <f>IF(D33&lt;=5,3,IF(D33&lt;=7,4,IF(D33&lt;=14,5,IF(D33&lt;=19,6,8))))</f>
        <v>5</v>
      </c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8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8.140625" style="0" customWidth="1"/>
    <col min="2" max="2" width="9.57421875" style="0" hidden="1" customWidth="1"/>
    <col min="3" max="4" width="12.7109375" style="0" customWidth="1"/>
    <col min="5" max="5" width="12.7109375" style="0" hidden="1" customWidth="1"/>
    <col min="6" max="6" width="12.7109375" style="0" customWidth="1"/>
    <col min="7" max="8" width="9.140625" style="0" customWidth="1"/>
    <col min="9" max="9" width="9.7109375" style="0" customWidth="1"/>
    <col min="10" max="10" width="11.421875" style="0" customWidth="1"/>
    <col min="11" max="11" width="11.421875" style="0" hidden="1" customWidth="1"/>
    <col min="12" max="12" width="2.421875" style="0" customWidth="1"/>
    <col min="13" max="13" width="11.421875" style="0" customWidth="1"/>
    <col min="14" max="15" width="11.421875" style="0" hidden="1" customWidth="1"/>
    <col min="16" max="17" width="9.8515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38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4">J10</f>
        <v>1</v>
      </c>
      <c r="B10" s="33" t="str">
        <f aca="true" t="shared" si="1" ref="B10:B34">IF(J10&lt;=D$38,"FINALE","")</f>
        <v>FINALE</v>
      </c>
      <c r="C10" s="48" t="s">
        <v>88</v>
      </c>
      <c r="D10" s="51" t="s">
        <v>89</v>
      </c>
      <c r="E10" s="41"/>
      <c r="F10" s="61" t="s">
        <v>63</v>
      </c>
      <c r="G10" s="46">
        <v>9999</v>
      </c>
      <c r="H10" s="46">
        <v>39.85</v>
      </c>
      <c r="I10" s="47">
        <f aca="true" t="shared" si="2" ref="I10:I34">IF(G10=0,"",MIN(G10:H10))</f>
        <v>39.85</v>
      </c>
      <c r="J10" s="65">
        <f aca="true" t="shared" si="3" ref="J10:J34">IF(I10="","",RANK(I10,$I$10:$I$87,2))</f>
        <v>1</v>
      </c>
      <c r="K10" s="4">
        <f aca="true" t="shared" si="4" ref="K10:K34">IF(J10="","",IF(COUNTIF($K$11:$K$88,J10)&gt;1,"=",""))</f>
      </c>
      <c r="L10" s="29"/>
      <c r="M10" s="30">
        <v>40.13</v>
      </c>
      <c r="N10" s="30"/>
      <c r="O10" s="4">
        <f aca="true" t="shared" si="5" ref="O10:O34">IF(M10+N10,M10+N10,"")</f>
        <v>40.13</v>
      </c>
      <c r="P10" s="65">
        <f aca="true" t="shared" si="6" ref="P10:P34">IF(O10="","",RANK(O10,$M$10:$M$87,2))</f>
        <v>1</v>
      </c>
      <c r="Q10" s="38"/>
    </row>
    <row r="11" spans="1:17" ht="15">
      <c r="A11" s="39">
        <f t="shared" si="0"/>
        <v>2</v>
      </c>
      <c r="B11" s="33" t="str">
        <f t="shared" si="1"/>
        <v>FINALE</v>
      </c>
      <c r="C11" s="51" t="s">
        <v>86</v>
      </c>
      <c r="D11" s="51" t="s">
        <v>87</v>
      </c>
      <c r="E11" s="42"/>
      <c r="F11" s="61" t="s">
        <v>63</v>
      </c>
      <c r="G11" s="46">
        <v>9999</v>
      </c>
      <c r="H11" s="46">
        <v>46.14</v>
      </c>
      <c r="I11" s="47">
        <f t="shared" si="2"/>
        <v>46.14</v>
      </c>
      <c r="J11" s="65">
        <f t="shared" si="3"/>
        <v>2</v>
      </c>
      <c r="K11" s="4">
        <f t="shared" si="4"/>
      </c>
      <c r="L11" s="29"/>
      <c r="M11" s="30">
        <v>45.09</v>
      </c>
      <c r="N11" s="30"/>
      <c r="O11" s="4">
        <f t="shared" si="5"/>
        <v>45.09</v>
      </c>
      <c r="P11" s="65">
        <f t="shared" si="6"/>
        <v>2</v>
      </c>
      <c r="Q11" s="38"/>
    </row>
    <row r="12" spans="1:17" ht="15">
      <c r="A12" s="39">
        <f t="shared" si="0"/>
        <v>3</v>
      </c>
      <c r="B12" s="33" t="str">
        <f t="shared" si="1"/>
        <v>FINALE</v>
      </c>
      <c r="C12" s="48" t="s">
        <v>85</v>
      </c>
      <c r="D12" s="51" t="s">
        <v>77</v>
      </c>
      <c r="E12" s="41"/>
      <c r="F12" s="61" t="s">
        <v>48</v>
      </c>
      <c r="G12" s="46">
        <v>49.21</v>
      </c>
      <c r="H12" s="46">
        <v>9999</v>
      </c>
      <c r="I12" s="47">
        <f t="shared" si="2"/>
        <v>49.21</v>
      </c>
      <c r="J12" s="65">
        <f t="shared" si="3"/>
        <v>3</v>
      </c>
      <c r="K12" s="4">
        <f t="shared" si="4"/>
      </c>
      <c r="L12" s="29"/>
      <c r="M12" s="30"/>
      <c r="N12" s="30"/>
      <c r="O12" s="4">
        <f t="shared" si="5"/>
      </c>
      <c r="P12" s="65">
        <f t="shared" si="6"/>
      </c>
      <c r="Q12" s="38"/>
    </row>
    <row r="13" spans="1:17" ht="15">
      <c r="A13" s="39">
        <f t="shared" si="0"/>
      </c>
      <c r="B13" s="33">
        <f t="shared" si="1"/>
      </c>
      <c r="C13" s="42"/>
      <c r="D13" s="42"/>
      <c r="E13" s="43"/>
      <c r="F13" s="43"/>
      <c r="G13" s="46"/>
      <c r="H13" s="46"/>
      <c r="I13" s="47">
        <f t="shared" si="2"/>
      </c>
      <c r="J13" s="65">
        <f t="shared" si="3"/>
      </c>
      <c r="K13" s="4">
        <f t="shared" si="4"/>
      </c>
      <c r="L13" s="29"/>
      <c r="M13" s="30"/>
      <c r="N13" s="30"/>
      <c r="O13" s="4">
        <f t="shared" si="5"/>
      </c>
      <c r="P13" s="65">
        <f t="shared" si="6"/>
      </c>
      <c r="Q13" s="38"/>
    </row>
    <row r="14" spans="1:17" ht="15">
      <c r="A14" s="39">
        <f t="shared" si="0"/>
      </c>
      <c r="B14" s="33">
        <f t="shared" si="1"/>
      </c>
      <c r="C14" s="40"/>
      <c r="D14" s="40"/>
      <c r="E14" s="41"/>
      <c r="F14" s="44"/>
      <c r="G14" s="46"/>
      <c r="H14" s="46"/>
      <c r="I14" s="47">
        <f t="shared" si="2"/>
      </c>
      <c r="J14" s="65">
        <f t="shared" si="3"/>
      </c>
      <c r="K14" s="4">
        <f t="shared" si="4"/>
      </c>
      <c r="L14" s="29"/>
      <c r="M14" s="30"/>
      <c r="N14" s="30"/>
      <c r="O14" s="4">
        <f t="shared" si="5"/>
      </c>
      <c r="P14" s="65">
        <f t="shared" si="6"/>
      </c>
      <c r="Q14" s="38">
        <f aca="true" t="shared" si="7" ref="Q14:Q34">IF(P14="","",IF(COUNTIF($Q$11:$Q$88,P14)&gt;1,"=",""))</f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65">
        <f t="shared" si="3"/>
      </c>
      <c r="K15" s="4">
        <f t="shared" si="4"/>
      </c>
      <c r="L15" s="29"/>
      <c r="M15" s="30"/>
      <c r="N15" s="30"/>
      <c r="O15" s="4">
        <f t="shared" si="5"/>
      </c>
      <c r="P15" s="65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65">
        <f t="shared" si="3"/>
      </c>
      <c r="K16" s="4">
        <f t="shared" si="4"/>
      </c>
      <c r="L16" s="29"/>
      <c r="M16" s="30"/>
      <c r="N16" s="30"/>
      <c r="O16" s="4">
        <f t="shared" si="5"/>
      </c>
      <c r="P16" s="65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65">
        <f t="shared" si="3"/>
      </c>
      <c r="K17" s="4">
        <f t="shared" si="4"/>
      </c>
      <c r="L17" s="29"/>
      <c r="M17" s="30"/>
      <c r="N17" s="30"/>
      <c r="O17" s="4">
        <f t="shared" si="5"/>
      </c>
      <c r="P17" s="65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65">
        <f t="shared" si="3"/>
      </c>
      <c r="K18" s="4">
        <f t="shared" si="4"/>
      </c>
      <c r="L18" s="29"/>
      <c r="M18" s="30"/>
      <c r="N18" s="30"/>
      <c r="O18" s="4">
        <f t="shared" si="5"/>
      </c>
      <c r="P18" s="65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65">
        <f t="shared" si="3"/>
      </c>
      <c r="K19" s="4">
        <f t="shared" si="4"/>
      </c>
      <c r="L19" s="29"/>
      <c r="M19" s="30"/>
      <c r="N19" s="30"/>
      <c r="O19" s="4">
        <f t="shared" si="5"/>
      </c>
      <c r="P19" s="65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65">
        <f t="shared" si="3"/>
      </c>
      <c r="K20" s="4">
        <f t="shared" si="4"/>
      </c>
      <c r="L20" s="29"/>
      <c r="M20" s="30"/>
      <c r="N20" s="30"/>
      <c r="O20" s="4">
        <f t="shared" si="5"/>
      </c>
      <c r="P20" s="65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65">
        <f t="shared" si="3"/>
      </c>
      <c r="K21" s="4">
        <f t="shared" si="4"/>
      </c>
      <c r="L21" s="29"/>
      <c r="M21" s="30"/>
      <c r="N21" s="30"/>
      <c r="O21" s="4">
        <f t="shared" si="5"/>
      </c>
      <c r="P21" s="65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65">
        <f t="shared" si="3"/>
      </c>
      <c r="K22" s="4">
        <f t="shared" si="4"/>
      </c>
      <c r="L22" s="29"/>
      <c r="M22" s="30"/>
      <c r="N22" s="30"/>
      <c r="O22" s="4">
        <f t="shared" si="5"/>
      </c>
      <c r="P22" s="65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65">
        <f t="shared" si="3"/>
      </c>
      <c r="K23" s="4">
        <f t="shared" si="4"/>
      </c>
      <c r="L23" s="29"/>
      <c r="M23" s="30"/>
      <c r="N23" s="30"/>
      <c r="O23" s="4">
        <f t="shared" si="5"/>
      </c>
      <c r="P23" s="65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65">
        <f t="shared" si="3"/>
      </c>
      <c r="K24" s="4">
        <f t="shared" si="4"/>
      </c>
      <c r="L24" s="29"/>
      <c r="M24" s="30"/>
      <c r="N24" s="30"/>
      <c r="O24" s="4">
        <f t="shared" si="5"/>
      </c>
      <c r="P24" s="65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65">
        <f t="shared" si="3"/>
      </c>
      <c r="K25" s="4">
        <f t="shared" si="4"/>
      </c>
      <c r="L25" s="29"/>
      <c r="M25" s="30"/>
      <c r="N25" s="30"/>
      <c r="O25" s="4">
        <f t="shared" si="5"/>
      </c>
      <c r="P25" s="65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65">
        <f t="shared" si="3"/>
      </c>
      <c r="K26" s="4">
        <f t="shared" si="4"/>
      </c>
      <c r="L26" s="29"/>
      <c r="M26" s="30"/>
      <c r="N26" s="30"/>
      <c r="O26" s="4">
        <f t="shared" si="5"/>
      </c>
      <c r="P26" s="65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65">
        <f t="shared" si="3"/>
      </c>
      <c r="K27" s="4">
        <f t="shared" si="4"/>
      </c>
      <c r="L27" s="29"/>
      <c r="M27" s="30"/>
      <c r="N27" s="30"/>
      <c r="O27" s="4">
        <f t="shared" si="5"/>
      </c>
      <c r="P27" s="65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65">
        <f t="shared" si="3"/>
      </c>
      <c r="K28" s="4">
        <f t="shared" si="4"/>
      </c>
      <c r="L28" s="29"/>
      <c r="M28" s="30"/>
      <c r="N28" s="30"/>
      <c r="O28" s="4">
        <f t="shared" si="5"/>
      </c>
      <c r="P28" s="65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65">
        <f t="shared" si="3"/>
      </c>
      <c r="K29" s="4">
        <f t="shared" si="4"/>
      </c>
      <c r="L29" s="29"/>
      <c r="M29" s="30"/>
      <c r="N29" s="30"/>
      <c r="O29" s="4">
        <f t="shared" si="5"/>
      </c>
      <c r="P29" s="65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65">
        <f t="shared" si="3"/>
      </c>
      <c r="K30" s="4">
        <f t="shared" si="4"/>
      </c>
      <c r="L30" s="29"/>
      <c r="M30" s="30"/>
      <c r="N30" s="30"/>
      <c r="O30" s="4">
        <f t="shared" si="5"/>
      </c>
      <c r="P30" s="65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65">
        <f t="shared" si="3"/>
      </c>
      <c r="K31" s="4">
        <f t="shared" si="4"/>
      </c>
      <c r="L31" s="29"/>
      <c r="M31" s="30"/>
      <c r="N31" s="30"/>
      <c r="O31" s="4">
        <f t="shared" si="5"/>
      </c>
      <c r="P31" s="65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65">
        <f t="shared" si="3"/>
      </c>
      <c r="K32" s="4">
        <f t="shared" si="4"/>
      </c>
      <c r="L32" s="29"/>
      <c r="M32" s="30"/>
      <c r="N32" s="30"/>
      <c r="O32" s="4">
        <f t="shared" si="5"/>
      </c>
      <c r="P32" s="65">
        <f t="shared" si="6"/>
      </c>
      <c r="Q32" s="38">
        <f t="shared" si="7"/>
      </c>
    </row>
    <row r="33" spans="1:17" ht="12.75">
      <c r="A33" s="39">
        <f t="shared" si="0"/>
      </c>
      <c r="B33" s="33">
        <f t="shared" si="1"/>
      </c>
      <c r="C33" s="45"/>
      <c r="D33" s="45"/>
      <c r="E33" s="45"/>
      <c r="F33" s="45"/>
      <c r="G33" s="46"/>
      <c r="H33" s="46"/>
      <c r="I33" s="47">
        <f t="shared" si="2"/>
      </c>
      <c r="J33" s="65">
        <f t="shared" si="3"/>
      </c>
      <c r="K33" s="4">
        <f t="shared" si="4"/>
      </c>
      <c r="L33" s="29"/>
      <c r="M33" s="30"/>
      <c r="N33" s="30"/>
      <c r="O33" s="4">
        <f t="shared" si="5"/>
      </c>
      <c r="P33" s="65">
        <f t="shared" si="6"/>
      </c>
      <c r="Q33" s="38">
        <f t="shared" si="7"/>
      </c>
    </row>
    <row r="34" spans="1:17" ht="12.75">
      <c r="A34" s="39">
        <f t="shared" si="0"/>
      </c>
      <c r="B34" s="33">
        <f t="shared" si="1"/>
      </c>
      <c r="C34" s="45"/>
      <c r="D34" s="45"/>
      <c r="E34" s="45"/>
      <c r="F34" s="45"/>
      <c r="G34" s="46"/>
      <c r="H34" s="46"/>
      <c r="I34" s="47">
        <f t="shared" si="2"/>
      </c>
      <c r="J34" s="65">
        <f t="shared" si="3"/>
      </c>
      <c r="K34" s="4">
        <f t="shared" si="4"/>
      </c>
      <c r="L34" s="29"/>
      <c r="M34" s="30"/>
      <c r="N34" s="30"/>
      <c r="O34" s="4">
        <f t="shared" si="5"/>
      </c>
      <c r="P34" s="65">
        <f t="shared" si="6"/>
      </c>
      <c r="Q34" s="38">
        <f t="shared" si="7"/>
      </c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2"/>
      <c r="B36" s="2"/>
      <c r="C36" s="6"/>
      <c r="D36" s="6"/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31" t="s">
        <v>15</v>
      </c>
      <c r="B37" s="2"/>
      <c r="C37" s="6"/>
      <c r="D37" s="6">
        <f>COUNTA(D10:D34)</f>
        <v>3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  <row r="38" spans="1:17" ht="12.75">
      <c r="A38" s="2" t="s">
        <v>16</v>
      </c>
      <c r="B38" s="2"/>
      <c r="C38" s="6"/>
      <c r="D38" s="6">
        <f>IF(D37&lt;=5,3,IF(D37&lt;=7,4,IF(D37&lt;=14,5,IF(D37&lt;=19,6,8))))</f>
        <v>3</v>
      </c>
      <c r="E38" s="6"/>
      <c r="F38" s="6"/>
      <c r="G38" s="6"/>
      <c r="H38" s="2"/>
      <c r="I38" s="2"/>
      <c r="J38" s="2"/>
      <c r="K38" s="2"/>
      <c r="L38" s="2"/>
      <c r="M38" s="2"/>
      <c r="N38" s="6"/>
      <c r="O38" s="2"/>
      <c r="P38" s="2"/>
      <c r="Q38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8.7109375" style="0" customWidth="1"/>
    <col min="2" max="2" width="10.140625" style="0" hidden="1" customWidth="1"/>
    <col min="3" max="4" width="13.8515625" style="0" customWidth="1"/>
    <col min="5" max="5" width="13.8515625" style="0" hidden="1" customWidth="1"/>
    <col min="6" max="6" width="13.8515625" style="0" customWidth="1"/>
    <col min="7" max="8" width="8.421875" style="0" customWidth="1"/>
    <col min="9" max="9" width="10.28125" style="0" customWidth="1"/>
    <col min="10" max="10" width="4.57421875" style="0" customWidth="1"/>
    <col min="11" max="11" width="13.00390625" style="0" hidden="1" customWidth="1"/>
    <col min="12" max="12" width="2.140625" style="0" customWidth="1"/>
    <col min="13" max="13" width="11.421875" style="0" customWidth="1"/>
    <col min="14" max="14" width="11.421875" style="0" hidden="1" customWidth="1"/>
    <col min="15" max="15" width="11.421875" style="0" customWidth="1"/>
    <col min="16" max="17" width="10.42187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39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2">J10</f>
        <v>1</v>
      </c>
      <c r="B10" s="33" t="str">
        <f aca="true" t="shared" si="1" ref="B10:B32">IF(J10&lt;=D$36,"FINALE","")</f>
        <v>FINALE</v>
      </c>
      <c r="C10" s="51" t="s">
        <v>134</v>
      </c>
      <c r="D10" s="51" t="s">
        <v>135</v>
      </c>
      <c r="E10" s="41"/>
      <c r="F10" s="55" t="s">
        <v>48</v>
      </c>
      <c r="G10" s="46">
        <v>14.46</v>
      </c>
      <c r="H10" s="46">
        <v>19.05</v>
      </c>
      <c r="I10" s="47">
        <f aca="true" t="shared" si="2" ref="I10:I32">IF(G10=0,"",MIN(G10:H10))</f>
        <v>14.46</v>
      </c>
      <c r="J10" s="65">
        <f aca="true" t="shared" si="3" ref="J10:J32">IF(I10="","",RANK(I10,$I$10:$I$31,2))</f>
        <v>1</v>
      </c>
      <c r="K10" s="4">
        <f aca="true" t="shared" si="4" ref="K10:K32">IF(J10="","",IF(COUNTIF($K$11:$K$86,J10)&gt;1,"=",""))</f>
      </c>
      <c r="L10" s="29"/>
      <c r="M10" s="30">
        <v>15.67</v>
      </c>
      <c r="N10" s="30"/>
      <c r="O10" s="4">
        <f aca="true" t="shared" si="5" ref="O10:O32">IF(M10+N10,M10+N10,"")</f>
        <v>15.67</v>
      </c>
      <c r="P10" s="65">
        <f aca="true" t="shared" si="6" ref="P10:P32">IF(O10="","",RANK(O10,$M$10:$N$85,2))</f>
        <v>1</v>
      </c>
      <c r="Q10" s="38">
        <f>IF(P10="","",IF(COUNTIF($Q$11:$Q$86,P10)&gt;1,"=",""))</f>
      </c>
    </row>
    <row r="11" spans="1:17" ht="15">
      <c r="A11" s="39">
        <f t="shared" si="0"/>
        <v>2</v>
      </c>
      <c r="B11" s="33" t="str">
        <f t="shared" si="1"/>
        <v>FINALE</v>
      </c>
      <c r="C11" s="57" t="s">
        <v>132</v>
      </c>
      <c r="D11" s="49" t="s">
        <v>133</v>
      </c>
      <c r="E11" s="42"/>
      <c r="F11" s="55" t="s">
        <v>47</v>
      </c>
      <c r="G11" s="46">
        <v>22.37</v>
      </c>
      <c r="H11" s="46">
        <v>9999</v>
      </c>
      <c r="I11" s="47">
        <f t="shared" si="2"/>
        <v>22.37</v>
      </c>
      <c r="J11" s="65">
        <f t="shared" si="3"/>
        <v>2</v>
      </c>
      <c r="K11" s="4">
        <f t="shared" si="4"/>
      </c>
      <c r="L11" s="29"/>
      <c r="M11" s="30">
        <v>23.9</v>
      </c>
      <c r="N11" s="30"/>
      <c r="O11" s="4">
        <f t="shared" si="5"/>
        <v>23.9</v>
      </c>
      <c r="P11" s="65">
        <f t="shared" si="6"/>
        <v>2</v>
      </c>
      <c r="Q11" s="38"/>
    </row>
    <row r="12" spans="1:17" ht="15">
      <c r="A12" s="39">
        <f t="shared" si="0"/>
        <v>3</v>
      </c>
      <c r="B12" s="33" t="str">
        <f t="shared" si="1"/>
        <v>FINALE</v>
      </c>
      <c r="C12" s="49" t="s">
        <v>130</v>
      </c>
      <c r="D12" s="49" t="s">
        <v>131</v>
      </c>
      <c r="E12" s="41"/>
      <c r="F12" s="55"/>
      <c r="G12" s="46">
        <v>33.24</v>
      </c>
      <c r="H12" s="46">
        <v>35.42</v>
      </c>
      <c r="I12" s="47">
        <f t="shared" si="2"/>
        <v>33.24</v>
      </c>
      <c r="J12" s="65">
        <f t="shared" si="3"/>
        <v>3</v>
      </c>
      <c r="K12" s="4" t="e">
        <f t="shared" si="4"/>
        <v>#N/A</v>
      </c>
      <c r="L12" s="29"/>
      <c r="M12" s="30"/>
      <c r="N12" s="30"/>
      <c r="O12" s="4">
        <f t="shared" si="5"/>
      </c>
      <c r="P12" s="65">
        <f t="shared" si="6"/>
      </c>
      <c r="Q12" s="38"/>
    </row>
    <row r="13" spans="1:17" ht="12.75">
      <c r="A13" s="39">
        <f t="shared" si="0"/>
      </c>
      <c r="B13" s="33">
        <f t="shared" si="1"/>
      </c>
      <c r="C13" s="45"/>
      <c r="D13" s="45"/>
      <c r="E13" s="45"/>
      <c r="F13" s="45"/>
      <c r="G13" s="46"/>
      <c r="H13" s="46"/>
      <c r="I13" s="47">
        <f t="shared" si="2"/>
      </c>
      <c r="J13" s="65">
        <f t="shared" si="3"/>
      </c>
      <c r="K13" s="4">
        <f t="shared" si="4"/>
      </c>
      <c r="L13" s="29"/>
      <c r="M13" s="30"/>
      <c r="N13" s="30"/>
      <c r="O13" s="4">
        <f t="shared" si="5"/>
      </c>
      <c r="P13" s="65">
        <f t="shared" si="6"/>
      </c>
      <c r="Q13" s="38">
        <f aca="true" t="shared" si="7" ref="Q13:Q32">IF(P13="","",IF(COUNTIF($Q$11:$Q$86,P13)&gt;1,"=",""))</f>
      </c>
    </row>
    <row r="14" spans="1:17" ht="12.75">
      <c r="A14" s="39">
        <f t="shared" si="0"/>
      </c>
      <c r="B14" s="33">
        <f t="shared" si="1"/>
      </c>
      <c r="C14" s="45"/>
      <c r="D14" s="45"/>
      <c r="E14" s="45"/>
      <c r="F14" s="45"/>
      <c r="G14" s="46"/>
      <c r="H14" s="46"/>
      <c r="I14" s="47">
        <f t="shared" si="2"/>
      </c>
      <c r="J14" s="65">
        <f t="shared" si="3"/>
      </c>
      <c r="K14" s="4">
        <f t="shared" si="4"/>
      </c>
      <c r="L14" s="29"/>
      <c r="M14" s="30"/>
      <c r="N14" s="30"/>
      <c r="O14" s="4">
        <f t="shared" si="5"/>
      </c>
      <c r="P14" s="65">
        <f t="shared" si="6"/>
      </c>
      <c r="Q14" s="38">
        <f t="shared" si="7"/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65">
        <f t="shared" si="3"/>
      </c>
      <c r="K15" s="4">
        <f t="shared" si="4"/>
      </c>
      <c r="L15" s="29"/>
      <c r="M15" s="30"/>
      <c r="N15" s="30"/>
      <c r="O15" s="4">
        <f t="shared" si="5"/>
      </c>
      <c r="P15" s="65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65">
        <f t="shared" si="3"/>
      </c>
      <c r="K16" s="4">
        <f t="shared" si="4"/>
      </c>
      <c r="L16" s="29"/>
      <c r="M16" s="30"/>
      <c r="N16" s="30"/>
      <c r="O16" s="4">
        <f t="shared" si="5"/>
      </c>
      <c r="P16" s="65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65">
        <f t="shared" si="3"/>
      </c>
      <c r="K17" s="4">
        <f t="shared" si="4"/>
      </c>
      <c r="L17" s="29"/>
      <c r="M17" s="30"/>
      <c r="N17" s="30"/>
      <c r="O17" s="4">
        <f t="shared" si="5"/>
      </c>
      <c r="P17" s="65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65">
        <f t="shared" si="3"/>
      </c>
      <c r="K18" s="4">
        <f t="shared" si="4"/>
      </c>
      <c r="L18" s="29"/>
      <c r="M18" s="30"/>
      <c r="N18" s="30"/>
      <c r="O18" s="4">
        <f t="shared" si="5"/>
      </c>
      <c r="P18" s="65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65">
        <f t="shared" si="3"/>
      </c>
      <c r="K19" s="4">
        <f t="shared" si="4"/>
      </c>
      <c r="L19" s="29"/>
      <c r="M19" s="30"/>
      <c r="N19" s="30"/>
      <c r="O19" s="4">
        <f t="shared" si="5"/>
      </c>
      <c r="P19" s="65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65">
        <f t="shared" si="3"/>
      </c>
      <c r="K20" s="4">
        <f t="shared" si="4"/>
      </c>
      <c r="L20" s="29"/>
      <c r="M20" s="30"/>
      <c r="N20" s="30"/>
      <c r="O20" s="4">
        <f t="shared" si="5"/>
      </c>
      <c r="P20" s="65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65">
        <f t="shared" si="3"/>
      </c>
      <c r="K21" s="4">
        <f t="shared" si="4"/>
      </c>
      <c r="L21" s="29"/>
      <c r="M21" s="30"/>
      <c r="N21" s="30"/>
      <c r="O21" s="4">
        <f t="shared" si="5"/>
      </c>
      <c r="P21" s="65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65">
        <f t="shared" si="3"/>
      </c>
      <c r="K22" s="4">
        <f t="shared" si="4"/>
      </c>
      <c r="L22" s="29"/>
      <c r="M22" s="30"/>
      <c r="N22" s="30"/>
      <c r="O22" s="4">
        <f t="shared" si="5"/>
      </c>
      <c r="P22" s="65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65">
        <f t="shared" si="3"/>
      </c>
      <c r="K23" s="4">
        <f t="shared" si="4"/>
      </c>
      <c r="L23" s="29"/>
      <c r="M23" s="30"/>
      <c r="N23" s="30"/>
      <c r="O23" s="4">
        <f t="shared" si="5"/>
      </c>
      <c r="P23" s="65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65">
        <f t="shared" si="3"/>
      </c>
      <c r="K24" s="4">
        <f t="shared" si="4"/>
      </c>
      <c r="L24" s="29"/>
      <c r="M24" s="30"/>
      <c r="N24" s="30"/>
      <c r="O24" s="4">
        <f t="shared" si="5"/>
      </c>
      <c r="P24" s="65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65">
        <f t="shared" si="3"/>
      </c>
      <c r="K25" s="4">
        <f t="shared" si="4"/>
      </c>
      <c r="L25" s="29"/>
      <c r="M25" s="30"/>
      <c r="N25" s="30"/>
      <c r="O25" s="4">
        <f t="shared" si="5"/>
      </c>
      <c r="P25" s="65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65">
        <f t="shared" si="3"/>
      </c>
      <c r="K26" s="4">
        <f t="shared" si="4"/>
      </c>
      <c r="L26" s="29"/>
      <c r="M26" s="30"/>
      <c r="N26" s="30"/>
      <c r="O26" s="4">
        <f t="shared" si="5"/>
      </c>
      <c r="P26" s="65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65">
        <f t="shared" si="3"/>
      </c>
      <c r="K27" s="4">
        <f t="shared" si="4"/>
      </c>
      <c r="L27" s="29"/>
      <c r="M27" s="30"/>
      <c r="N27" s="30"/>
      <c r="O27" s="4">
        <f t="shared" si="5"/>
      </c>
      <c r="P27" s="65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65">
        <f t="shared" si="3"/>
      </c>
      <c r="K28" s="4">
        <f t="shared" si="4"/>
      </c>
      <c r="L28" s="29"/>
      <c r="M28" s="30"/>
      <c r="N28" s="30"/>
      <c r="O28" s="4">
        <f t="shared" si="5"/>
      </c>
      <c r="P28" s="65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65">
        <f t="shared" si="3"/>
      </c>
      <c r="K29" s="4">
        <f t="shared" si="4"/>
      </c>
      <c r="L29" s="29"/>
      <c r="M29" s="30"/>
      <c r="N29" s="30"/>
      <c r="O29" s="4">
        <f t="shared" si="5"/>
      </c>
      <c r="P29" s="65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65">
        <f t="shared" si="3"/>
      </c>
      <c r="K30" s="4">
        <f t="shared" si="4"/>
      </c>
      <c r="L30" s="29"/>
      <c r="M30" s="30"/>
      <c r="N30" s="30"/>
      <c r="O30" s="4">
        <f t="shared" si="5"/>
      </c>
      <c r="P30" s="65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65">
        <f t="shared" si="3"/>
      </c>
      <c r="K31" s="4">
        <f t="shared" si="4"/>
      </c>
      <c r="L31" s="29"/>
      <c r="M31" s="30"/>
      <c r="N31" s="30"/>
      <c r="O31" s="4">
        <f t="shared" si="5"/>
      </c>
      <c r="P31" s="65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65">
        <f t="shared" si="3"/>
      </c>
      <c r="K32" s="4">
        <f t="shared" si="4"/>
      </c>
      <c r="L32" s="29"/>
      <c r="M32" s="30"/>
      <c r="N32" s="30"/>
      <c r="O32" s="4">
        <f t="shared" si="5"/>
      </c>
      <c r="P32" s="65">
        <f t="shared" si="6"/>
      </c>
      <c r="Q32" s="38">
        <f t="shared" si="7"/>
      </c>
    </row>
    <row r="33" spans="1:17" ht="12.75">
      <c r="A33" s="2"/>
      <c r="B33" s="2"/>
      <c r="C33" s="6"/>
      <c r="D33" s="6"/>
      <c r="E33" s="6"/>
      <c r="F33" s="6"/>
      <c r="G33" s="6"/>
      <c r="H33" s="2"/>
      <c r="I33" s="2"/>
      <c r="J33" s="2"/>
      <c r="K33" s="2"/>
      <c r="L33" s="2"/>
      <c r="M33" s="2"/>
      <c r="N33" s="6"/>
      <c r="O33" s="2"/>
      <c r="P33" s="2"/>
      <c r="Q33" s="2"/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31" t="s">
        <v>15</v>
      </c>
      <c r="B35" s="2"/>
      <c r="C35" s="6"/>
      <c r="D35" s="6">
        <f>COUNTA(D10:D32)</f>
        <v>3</v>
      </c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2" t="s">
        <v>16</v>
      </c>
      <c r="B36" s="2"/>
      <c r="C36" s="6"/>
      <c r="D36" s="6">
        <f>IF(D35&lt;=5,3,IF(D35&lt;=7,4,IF(D35&lt;=14,5,IF(D35&lt;=19,6,8))))</f>
        <v>3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8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8.57421875" style="0" customWidth="1"/>
    <col min="2" max="2" width="9.8515625" style="0" hidden="1" customWidth="1"/>
    <col min="3" max="4" width="14.00390625" style="0" customWidth="1"/>
    <col min="5" max="5" width="14.00390625" style="0" hidden="1" customWidth="1"/>
    <col min="6" max="6" width="14.00390625" style="0" customWidth="1"/>
    <col min="7" max="8" width="8.421875" style="0" customWidth="1"/>
    <col min="9" max="9" width="9.421875" style="0" customWidth="1"/>
    <col min="10" max="10" width="11.421875" style="0" customWidth="1"/>
    <col min="11" max="11" width="11.421875" style="0" hidden="1" customWidth="1"/>
    <col min="12" max="12" width="2.28125" style="0" customWidth="1"/>
    <col min="13" max="13" width="11.421875" style="0" customWidth="1"/>
    <col min="14" max="15" width="11.421875" style="0" hidden="1" customWidth="1"/>
    <col min="16" max="17" width="10.42187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41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4">J10</f>
        <v>1</v>
      </c>
      <c r="B10" s="33" t="str">
        <f aca="true" t="shared" si="1" ref="B10:B34">IF(J10&lt;=D$38,"FINALE","")</f>
        <v>FINALE</v>
      </c>
      <c r="C10" s="57" t="s">
        <v>142</v>
      </c>
      <c r="D10" s="57" t="s">
        <v>143</v>
      </c>
      <c r="E10" s="43"/>
      <c r="F10" s="70" t="s">
        <v>47</v>
      </c>
      <c r="G10" s="46">
        <v>9999</v>
      </c>
      <c r="H10" s="46">
        <v>11.03</v>
      </c>
      <c r="I10" s="47">
        <f aca="true" t="shared" si="2" ref="I10:I34">IF(G10=0,"",MIN(G10:H10))</f>
        <v>11.03</v>
      </c>
      <c r="J10" s="65">
        <f aca="true" t="shared" si="3" ref="J10:J34">IF(I10="","",RANK(I10,$I$10:$I$87,2))</f>
        <v>1</v>
      </c>
      <c r="K10" s="4">
        <f aca="true" t="shared" si="4" ref="K10:K34">IF(J10="","",IF(COUNTIF($K$11:$K$88,J10)&gt;1,"=",""))</f>
      </c>
      <c r="L10" s="29"/>
      <c r="M10" s="30">
        <v>11.43</v>
      </c>
      <c r="N10" s="30"/>
      <c r="O10" s="4">
        <f aca="true" t="shared" si="5" ref="O10:O34">IF(M10+N10,M10+N10,"")</f>
        <v>11.43</v>
      </c>
      <c r="P10" s="65">
        <f aca="true" t="shared" si="6" ref="P10:P34">IF(O10="","",RANK(O10,$M$10:$M$87,2))</f>
        <v>1</v>
      </c>
      <c r="Q10" s="38"/>
    </row>
    <row r="11" spans="1:17" ht="15">
      <c r="A11" s="39">
        <f t="shared" si="0"/>
        <v>2</v>
      </c>
      <c r="B11" s="33" t="str">
        <f t="shared" si="1"/>
        <v>FINALE</v>
      </c>
      <c r="C11" s="69" t="s">
        <v>136</v>
      </c>
      <c r="D11" s="69" t="s">
        <v>137</v>
      </c>
      <c r="E11" s="41"/>
      <c r="F11" s="55"/>
      <c r="G11" s="46">
        <v>18.72</v>
      </c>
      <c r="H11" s="46">
        <v>18.17</v>
      </c>
      <c r="I11" s="47">
        <f t="shared" si="2"/>
        <v>18.17</v>
      </c>
      <c r="J11" s="65">
        <f t="shared" si="3"/>
        <v>2</v>
      </c>
      <c r="K11" s="4" t="e">
        <f t="shared" si="4"/>
        <v>#N/A</v>
      </c>
      <c r="L11" s="29"/>
      <c r="M11" s="30">
        <v>11.54</v>
      </c>
      <c r="N11" s="30"/>
      <c r="O11" s="4">
        <f t="shared" si="5"/>
        <v>11.54</v>
      </c>
      <c r="P11" s="65">
        <f t="shared" si="6"/>
        <v>2</v>
      </c>
      <c r="Q11" s="38"/>
    </row>
    <row r="12" spans="1:17" ht="15">
      <c r="A12" s="39">
        <f t="shared" si="0"/>
        <v>3</v>
      </c>
      <c r="B12" s="33" t="str">
        <f t="shared" si="1"/>
        <v>FINALE</v>
      </c>
      <c r="C12" s="49" t="s">
        <v>140</v>
      </c>
      <c r="D12" s="49" t="s">
        <v>141</v>
      </c>
      <c r="E12" s="41"/>
      <c r="F12" s="55"/>
      <c r="G12" s="46">
        <v>9999</v>
      </c>
      <c r="H12" s="46">
        <v>23.99</v>
      </c>
      <c r="I12" s="47">
        <f t="shared" si="2"/>
        <v>23.99</v>
      </c>
      <c r="J12" s="65">
        <f t="shared" si="3"/>
        <v>3</v>
      </c>
      <c r="K12" s="4">
        <f t="shared" si="4"/>
      </c>
      <c r="L12" s="29"/>
      <c r="M12" s="30">
        <v>20.3</v>
      </c>
      <c r="N12" s="30"/>
      <c r="O12" s="4">
        <f t="shared" si="5"/>
        <v>20.3</v>
      </c>
      <c r="P12" s="65">
        <f t="shared" si="6"/>
        <v>3</v>
      </c>
      <c r="Q12" s="38"/>
    </row>
    <row r="13" spans="1:17" ht="15">
      <c r="A13" s="39">
        <f t="shared" si="0"/>
        <v>4</v>
      </c>
      <c r="B13" s="33">
        <f t="shared" si="1"/>
      </c>
      <c r="C13" s="57" t="s">
        <v>138</v>
      </c>
      <c r="D13" s="49" t="s">
        <v>139</v>
      </c>
      <c r="E13" s="42"/>
      <c r="F13" s="55"/>
      <c r="G13" s="46">
        <v>34.88</v>
      </c>
      <c r="H13" s="46">
        <v>24.25</v>
      </c>
      <c r="I13" s="47">
        <f t="shared" si="2"/>
        <v>24.25</v>
      </c>
      <c r="J13" s="65">
        <f t="shared" si="3"/>
        <v>4</v>
      </c>
      <c r="K13" s="4">
        <f t="shared" si="4"/>
      </c>
      <c r="L13" s="29"/>
      <c r="M13" s="30">
        <v>9999</v>
      </c>
      <c r="N13" s="30"/>
      <c r="O13" s="4">
        <f t="shared" si="5"/>
        <v>9999</v>
      </c>
      <c r="P13" s="65">
        <f t="shared" si="6"/>
        <v>4</v>
      </c>
      <c r="Q13" s="38"/>
    </row>
    <row r="14" spans="1:17" ht="15">
      <c r="A14" s="39">
        <f t="shared" si="0"/>
        <v>5</v>
      </c>
      <c r="B14" s="33">
        <f t="shared" si="1"/>
      </c>
      <c r="C14" s="57" t="s">
        <v>144</v>
      </c>
      <c r="D14" s="49" t="s">
        <v>145</v>
      </c>
      <c r="E14" s="41"/>
      <c r="F14" s="55"/>
      <c r="G14" s="46">
        <v>9999</v>
      </c>
      <c r="H14" s="46">
        <v>38.41</v>
      </c>
      <c r="I14" s="47">
        <f t="shared" si="2"/>
        <v>38.41</v>
      </c>
      <c r="J14" s="65">
        <f t="shared" si="3"/>
        <v>5</v>
      </c>
      <c r="K14" s="4">
        <f t="shared" si="4"/>
      </c>
      <c r="L14" s="29"/>
      <c r="M14" s="30"/>
      <c r="N14" s="30"/>
      <c r="O14" s="4">
        <f t="shared" si="5"/>
      </c>
      <c r="P14" s="65">
        <f t="shared" si="6"/>
      </c>
      <c r="Q14" s="38">
        <f aca="true" t="shared" si="7" ref="Q14:Q34">IF(P14="","",IF(COUNTIF($Q$11:$Q$88,P14)&gt;1,"=",""))</f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65">
        <f t="shared" si="3"/>
      </c>
      <c r="K15" s="4">
        <f t="shared" si="4"/>
      </c>
      <c r="L15" s="29"/>
      <c r="M15" s="30"/>
      <c r="N15" s="30"/>
      <c r="O15" s="4">
        <f t="shared" si="5"/>
      </c>
      <c r="P15" s="65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65">
        <f t="shared" si="3"/>
      </c>
      <c r="K16" s="4">
        <f t="shared" si="4"/>
      </c>
      <c r="L16" s="29"/>
      <c r="M16" s="30"/>
      <c r="N16" s="30"/>
      <c r="O16" s="4">
        <f t="shared" si="5"/>
      </c>
      <c r="P16" s="65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65">
        <f t="shared" si="3"/>
      </c>
      <c r="K17" s="4">
        <f t="shared" si="4"/>
      </c>
      <c r="L17" s="29"/>
      <c r="M17" s="30"/>
      <c r="N17" s="30"/>
      <c r="O17" s="4">
        <f t="shared" si="5"/>
      </c>
      <c r="P17" s="65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65">
        <f t="shared" si="3"/>
      </c>
      <c r="K18" s="4">
        <f t="shared" si="4"/>
      </c>
      <c r="L18" s="29"/>
      <c r="M18" s="30"/>
      <c r="N18" s="30"/>
      <c r="O18" s="4">
        <f t="shared" si="5"/>
      </c>
      <c r="P18" s="65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65">
        <f t="shared" si="3"/>
      </c>
      <c r="K19" s="4">
        <f t="shared" si="4"/>
      </c>
      <c r="L19" s="29"/>
      <c r="M19" s="30"/>
      <c r="N19" s="30"/>
      <c r="O19" s="4">
        <f t="shared" si="5"/>
      </c>
      <c r="P19" s="65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65">
        <f t="shared" si="3"/>
      </c>
      <c r="K20" s="4">
        <f t="shared" si="4"/>
      </c>
      <c r="L20" s="29"/>
      <c r="M20" s="30"/>
      <c r="N20" s="30"/>
      <c r="O20" s="4">
        <f t="shared" si="5"/>
      </c>
      <c r="P20" s="65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65">
        <f t="shared" si="3"/>
      </c>
      <c r="K21" s="4">
        <f t="shared" si="4"/>
      </c>
      <c r="L21" s="29"/>
      <c r="M21" s="30"/>
      <c r="N21" s="30"/>
      <c r="O21" s="4">
        <f t="shared" si="5"/>
      </c>
      <c r="P21" s="65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65">
        <f t="shared" si="3"/>
      </c>
      <c r="K22" s="4">
        <f t="shared" si="4"/>
      </c>
      <c r="L22" s="29"/>
      <c r="M22" s="30"/>
      <c r="N22" s="30"/>
      <c r="O22" s="4">
        <f t="shared" si="5"/>
      </c>
      <c r="P22" s="65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65">
        <f t="shared" si="3"/>
      </c>
      <c r="K23" s="4">
        <f t="shared" si="4"/>
      </c>
      <c r="L23" s="29"/>
      <c r="M23" s="30"/>
      <c r="N23" s="30"/>
      <c r="O23" s="4">
        <f t="shared" si="5"/>
      </c>
      <c r="P23" s="65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65">
        <f t="shared" si="3"/>
      </c>
      <c r="K24" s="4">
        <f t="shared" si="4"/>
      </c>
      <c r="L24" s="29"/>
      <c r="M24" s="30"/>
      <c r="N24" s="30"/>
      <c r="O24" s="4">
        <f t="shared" si="5"/>
      </c>
      <c r="P24" s="65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65">
        <f t="shared" si="3"/>
      </c>
      <c r="K25" s="4">
        <f t="shared" si="4"/>
      </c>
      <c r="L25" s="29"/>
      <c r="M25" s="30"/>
      <c r="N25" s="30"/>
      <c r="O25" s="4">
        <f t="shared" si="5"/>
      </c>
      <c r="P25" s="65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65">
        <f t="shared" si="3"/>
      </c>
      <c r="K26" s="4">
        <f t="shared" si="4"/>
      </c>
      <c r="L26" s="29"/>
      <c r="M26" s="30"/>
      <c r="N26" s="30"/>
      <c r="O26" s="4">
        <f t="shared" si="5"/>
      </c>
      <c r="P26" s="65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65">
        <f t="shared" si="3"/>
      </c>
      <c r="K27" s="4">
        <f t="shared" si="4"/>
      </c>
      <c r="L27" s="29"/>
      <c r="M27" s="30"/>
      <c r="N27" s="30"/>
      <c r="O27" s="4">
        <f t="shared" si="5"/>
      </c>
      <c r="P27" s="65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65">
        <f t="shared" si="3"/>
      </c>
      <c r="K28" s="4">
        <f t="shared" si="4"/>
      </c>
      <c r="L28" s="29"/>
      <c r="M28" s="30"/>
      <c r="N28" s="30"/>
      <c r="O28" s="4">
        <f t="shared" si="5"/>
      </c>
      <c r="P28" s="65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65">
        <f t="shared" si="3"/>
      </c>
      <c r="K29" s="4">
        <f t="shared" si="4"/>
      </c>
      <c r="L29" s="29"/>
      <c r="M29" s="30"/>
      <c r="N29" s="30"/>
      <c r="O29" s="4">
        <f t="shared" si="5"/>
      </c>
      <c r="P29" s="65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65">
        <f t="shared" si="3"/>
      </c>
      <c r="K30" s="4">
        <f t="shared" si="4"/>
      </c>
      <c r="L30" s="29"/>
      <c r="M30" s="30"/>
      <c r="N30" s="30"/>
      <c r="O30" s="4">
        <f t="shared" si="5"/>
      </c>
      <c r="P30" s="65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65">
        <f t="shared" si="3"/>
      </c>
      <c r="K31" s="4">
        <f t="shared" si="4"/>
      </c>
      <c r="L31" s="29"/>
      <c r="M31" s="30"/>
      <c r="N31" s="30"/>
      <c r="O31" s="4">
        <f t="shared" si="5"/>
      </c>
      <c r="P31" s="65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65">
        <f t="shared" si="3"/>
      </c>
      <c r="K32" s="4">
        <f t="shared" si="4"/>
      </c>
      <c r="L32" s="29"/>
      <c r="M32" s="30"/>
      <c r="N32" s="30"/>
      <c r="O32" s="4">
        <f t="shared" si="5"/>
      </c>
      <c r="P32" s="65">
        <f t="shared" si="6"/>
      </c>
      <c r="Q32" s="38">
        <f t="shared" si="7"/>
      </c>
    </row>
    <row r="33" spans="1:17" ht="12.75">
      <c r="A33" s="39">
        <f t="shared" si="0"/>
      </c>
      <c r="B33" s="33">
        <f t="shared" si="1"/>
      </c>
      <c r="C33" s="45"/>
      <c r="D33" s="45"/>
      <c r="E33" s="45"/>
      <c r="F33" s="45"/>
      <c r="G33" s="46"/>
      <c r="H33" s="46"/>
      <c r="I33" s="47">
        <f t="shared" si="2"/>
      </c>
      <c r="J33" s="65">
        <f t="shared" si="3"/>
      </c>
      <c r="K33" s="4">
        <f t="shared" si="4"/>
      </c>
      <c r="L33" s="29"/>
      <c r="M33" s="30"/>
      <c r="N33" s="30"/>
      <c r="O33" s="4">
        <f t="shared" si="5"/>
      </c>
      <c r="P33" s="65">
        <f t="shared" si="6"/>
      </c>
      <c r="Q33" s="38">
        <f t="shared" si="7"/>
      </c>
    </row>
    <row r="34" spans="1:17" ht="12.75">
      <c r="A34" s="39">
        <f t="shared" si="0"/>
      </c>
      <c r="B34" s="33">
        <f t="shared" si="1"/>
      </c>
      <c r="C34" s="45"/>
      <c r="D34" s="45"/>
      <c r="E34" s="45"/>
      <c r="F34" s="45"/>
      <c r="G34" s="46"/>
      <c r="H34" s="46"/>
      <c r="I34" s="47">
        <f t="shared" si="2"/>
      </c>
      <c r="J34" s="65">
        <f t="shared" si="3"/>
      </c>
      <c r="K34" s="4">
        <f t="shared" si="4"/>
      </c>
      <c r="L34" s="29"/>
      <c r="M34" s="30"/>
      <c r="N34" s="30"/>
      <c r="O34" s="4">
        <f t="shared" si="5"/>
      </c>
      <c r="P34" s="65">
        <f t="shared" si="6"/>
      </c>
      <c r="Q34" s="38">
        <f t="shared" si="7"/>
      </c>
    </row>
    <row r="35" spans="1:17" ht="12.75">
      <c r="A35" s="2"/>
      <c r="B35" s="2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2"/>
      <c r="B36" s="2"/>
      <c r="C36" s="6"/>
      <c r="D36" s="6"/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  <row r="37" spans="1:17" ht="12.75">
      <c r="A37" s="31" t="s">
        <v>15</v>
      </c>
      <c r="B37" s="2"/>
      <c r="C37" s="6"/>
      <c r="D37" s="6">
        <f>COUNTA(D10:D34)</f>
        <v>5</v>
      </c>
      <c r="E37" s="6"/>
      <c r="F37" s="6"/>
      <c r="G37" s="6"/>
      <c r="H37" s="2"/>
      <c r="I37" s="2"/>
      <c r="J37" s="2"/>
      <c r="K37" s="2"/>
      <c r="L37" s="2"/>
      <c r="M37" s="2"/>
      <c r="N37" s="6"/>
      <c r="O37" s="2"/>
      <c r="P37" s="2"/>
      <c r="Q37" s="2"/>
    </row>
    <row r="38" spans="1:17" ht="12.75">
      <c r="A38" s="2" t="s">
        <v>16</v>
      </c>
      <c r="B38" s="2"/>
      <c r="C38" s="6"/>
      <c r="D38" s="6">
        <f>IF(D37&lt;=5,3,IF(D37&lt;=7,4,IF(D37&lt;=14,5,IF(D37&lt;=19,6,8))))</f>
        <v>3</v>
      </c>
      <c r="E38" s="6"/>
      <c r="F38" s="6"/>
      <c r="G38" s="6"/>
      <c r="H38" s="2"/>
      <c r="I38" s="2"/>
      <c r="J38" s="2"/>
      <c r="K38" s="2"/>
      <c r="L38" s="2"/>
      <c r="M38" s="2"/>
      <c r="N38" s="6"/>
      <c r="O38" s="2"/>
      <c r="P38" s="2"/>
      <c r="Q38" s="2"/>
    </row>
  </sheetData>
  <sheetProtection/>
  <mergeCells count="12">
    <mergeCell ref="A1:B1"/>
    <mergeCell ref="C1:D1"/>
    <mergeCell ref="A2:B2"/>
    <mergeCell ref="C2:D2"/>
    <mergeCell ref="A3:B3"/>
    <mergeCell ref="C3:D3"/>
    <mergeCell ref="C5:D5"/>
    <mergeCell ref="C6:D6"/>
    <mergeCell ref="A6:B6"/>
    <mergeCell ref="A8:F8"/>
    <mergeCell ref="J8:K8"/>
    <mergeCell ref="P8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9.140625" style="0" customWidth="1"/>
    <col min="2" max="2" width="9.7109375" style="0" hidden="1" customWidth="1"/>
    <col min="3" max="4" width="14.140625" style="0" customWidth="1"/>
    <col min="5" max="5" width="14.140625" style="0" hidden="1" customWidth="1"/>
    <col min="6" max="6" width="14.140625" style="0" customWidth="1"/>
    <col min="7" max="8" width="8.00390625" style="0" customWidth="1"/>
    <col min="9" max="9" width="9.421875" style="0" customWidth="1"/>
    <col min="10" max="10" width="11.421875" style="0" customWidth="1"/>
    <col min="11" max="11" width="11.421875" style="0" hidden="1" customWidth="1"/>
    <col min="12" max="12" width="2.00390625" style="0" customWidth="1"/>
    <col min="13" max="13" width="11.421875" style="0" customWidth="1"/>
    <col min="14" max="15" width="11.421875" style="0" hidden="1" customWidth="1"/>
    <col min="16" max="17" width="9.8515625" style="0" customWidth="1"/>
  </cols>
  <sheetData>
    <row r="1" spans="1:17" ht="13.5" thickBot="1">
      <c r="A1" s="78" t="s">
        <v>5</v>
      </c>
      <c r="B1" s="78"/>
      <c r="C1" s="79" t="s">
        <v>21</v>
      </c>
      <c r="D1" s="80"/>
      <c r="E1" s="28"/>
      <c r="F1" s="6"/>
      <c r="G1" s="6"/>
      <c r="H1" s="2"/>
      <c r="I1" s="2"/>
      <c r="J1" s="2"/>
      <c r="K1" s="2"/>
      <c r="L1" s="2"/>
      <c r="M1" s="2"/>
      <c r="N1" s="6"/>
      <c r="O1" s="2"/>
      <c r="P1" s="2"/>
      <c r="Q1" s="2"/>
    </row>
    <row r="2" spans="1:17" ht="13.5" thickBot="1">
      <c r="A2" s="78" t="s">
        <v>6</v>
      </c>
      <c r="B2" s="78"/>
      <c r="C2" s="79" t="s">
        <v>22</v>
      </c>
      <c r="D2" s="80"/>
      <c r="E2" s="28"/>
      <c r="F2" s="6"/>
      <c r="G2" s="6"/>
      <c r="H2" s="2"/>
      <c r="I2" s="2"/>
      <c r="J2" s="2"/>
      <c r="K2" s="2"/>
      <c r="L2" s="2"/>
      <c r="M2" s="2"/>
      <c r="N2" s="6"/>
      <c r="O2" s="2"/>
      <c r="P2" s="2"/>
      <c r="Q2" s="2"/>
    </row>
    <row r="3" spans="1:17" ht="13.5" thickBot="1">
      <c r="A3" s="78" t="s">
        <v>7</v>
      </c>
      <c r="B3" s="78"/>
      <c r="C3" s="81">
        <v>42126</v>
      </c>
      <c r="D3" s="80"/>
      <c r="E3" s="28"/>
      <c r="F3" s="6"/>
      <c r="G3" s="6"/>
      <c r="H3" s="2"/>
      <c r="I3" s="2"/>
      <c r="J3" s="2"/>
      <c r="K3" s="2"/>
      <c r="L3" s="2"/>
      <c r="M3" s="2"/>
      <c r="N3" s="6"/>
      <c r="O3" s="2"/>
      <c r="P3" s="2"/>
      <c r="Q3" s="2"/>
    </row>
    <row r="4" spans="1:17" ht="12.75">
      <c r="A4" s="2"/>
      <c r="B4" s="2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6"/>
      <c r="O4" s="2"/>
      <c r="P4" s="2"/>
      <c r="Q4" s="2"/>
    </row>
    <row r="5" spans="1:17" ht="12.75">
      <c r="A5" s="31" t="s">
        <v>18</v>
      </c>
      <c r="B5" s="2"/>
      <c r="C5" s="82" t="s">
        <v>19</v>
      </c>
      <c r="D5" s="83"/>
      <c r="E5" s="6"/>
      <c r="F5" s="6"/>
      <c r="G5" s="6"/>
      <c r="H5" s="2"/>
      <c r="I5" s="2"/>
      <c r="J5" s="2"/>
      <c r="K5" s="2"/>
      <c r="L5" s="2"/>
      <c r="M5" s="2"/>
      <c r="N5" s="6"/>
      <c r="O5" s="2"/>
      <c r="P5" s="2"/>
      <c r="Q5" s="2"/>
    </row>
    <row r="6" spans="1:17" ht="13.5" thickBot="1">
      <c r="A6" s="78" t="s">
        <v>8</v>
      </c>
      <c r="B6" s="78"/>
      <c r="C6" s="80" t="s">
        <v>40</v>
      </c>
      <c r="D6" s="80"/>
      <c r="E6" s="28"/>
      <c r="F6" s="6"/>
      <c r="G6" s="6"/>
      <c r="H6" s="2"/>
      <c r="I6" s="2"/>
      <c r="J6" s="2"/>
      <c r="K6" s="2"/>
      <c r="L6" s="2"/>
      <c r="M6" s="2"/>
      <c r="N6" s="6"/>
      <c r="O6" s="2"/>
      <c r="P6" s="2"/>
      <c r="Q6" s="2"/>
    </row>
    <row r="7" spans="1:17" ht="15">
      <c r="A7" s="9"/>
      <c r="B7" s="9"/>
      <c r="C7" s="7"/>
      <c r="D7" s="8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84"/>
      <c r="B8" s="85"/>
      <c r="C8" s="85"/>
      <c r="D8" s="85"/>
      <c r="E8" s="85"/>
      <c r="F8" s="86"/>
      <c r="G8" s="19" t="s">
        <v>3</v>
      </c>
      <c r="H8" s="19" t="s">
        <v>4</v>
      </c>
      <c r="I8" s="20" t="s">
        <v>10</v>
      </c>
      <c r="J8" s="87" t="s">
        <v>11</v>
      </c>
      <c r="K8" s="87"/>
      <c r="L8" s="21"/>
      <c r="M8" s="19" t="s">
        <v>3</v>
      </c>
      <c r="N8" s="19" t="s">
        <v>4</v>
      </c>
      <c r="O8" s="35" t="s">
        <v>12</v>
      </c>
      <c r="P8" s="84" t="s">
        <v>20</v>
      </c>
      <c r="Q8" s="86"/>
    </row>
    <row r="9" spans="1:17" ht="39">
      <c r="A9" s="36" t="s">
        <v>11</v>
      </c>
      <c r="B9" s="23" t="s">
        <v>17</v>
      </c>
      <c r="C9" s="24" t="s">
        <v>2</v>
      </c>
      <c r="D9" s="24" t="s">
        <v>1</v>
      </c>
      <c r="E9" s="24" t="s">
        <v>14</v>
      </c>
      <c r="F9" s="24" t="s">
        <v>13</v>
      </c>
      <c r="G9" s="25" t="s">
        <v>9</v>
      </c>
      <c r="H9" s="25" t="s">
        <v>23</v>
      </c>
      <c r="I9" s="27" t="s">
        <v>24</v>
      </c>
      <c r="J9" s="34" t="s">
        <v>25</v>
      </c>
      <c r="K9" s="34" t="s">
        <v>26</v>
      </c>
      <c r="L9" s="26" t="s">
        <v>27</v>
      </c>
      <c r="M9" s="25" t="s">
        <v>28</v>
      </c>
      <c r="N9" s="25" t="s">
        <v>29</v>
      </c>
      <c r="O9" s="25" t="s">
        <v>30</v>
      </c>
      <c r="P9" s="34" t="s">
        <v>32</v>
      </c>
      <c r="Q9" s="37" t="s">
        <v>31</v>
      </c>
    </row>
    <row r="10" spans="1:17" ht="15">
      <c r="A10" s="39">
        <f aca="true" t="shared" si="0" ref="A10:A32">J10</f>
        <v>1</v>
      </c>
      <c r="B10" s="33" t="str">
        <f aca="true" t="shared" si="1" ref="B10:B32">IF(J10&lt;=D$36,"FINALE","")</f>
        <v>FINALE</v>
      </c>
      <c r="C10" s="56" t="s">
        <v>149</v>
      </c>
      <c r="D10" s="51" t="s">
        <v>150</v>
      </c>
      <c r="E10" s="41"/>
      <c r="F10" s="55" t="s">
        <v>53</v>
      </c>
      <c r="G10" s="46">
        <v>11.63</v>
      </c>
      <c r="H10" s="46">
        <v>10.48</v>
      </c>
      <c r="I10" s="47">
        <f aca="true" t="shared" si="2" ref="I10:I32">IF(G10=0,"",MIN(G10:H10))</f>
        <v>10.48</v>
      </c>
      <c r="J10" s="65">
        <f aca="true" t="shared" si="3" ref="J10:J32">IF(I10="","",RANK(I10,$I$10:$I$85,2))</f>
        <v>1</v>
      </c>
      <c r="K10" s="4">
        <f aca="true" t="shared" si="4" ref="K10:K32">IF(J10="","",IF(COUNTIF($K$11:$K$86,J10)&gt;1,"=",""))</f>
      </c>
      <c r="L10" s="29"/>
      <c r="M10" s="30">
        <v>11.09</v>
      </c>
      <c r="N10" s="30"/>
      <c r="O10" s="4">
        <f aca="true" t="shared" si="5" ref="O10:O32">IF(M10+N10,M10+N10,"")</f>
        <v>11.09</v>
      </c>
      <c r="P10" s="65">
        <f aca="true" t="shared" si="6" ref="P10:P32">IF(O10="","",RANK(O10,$M$10:$M$85,2))</f>
        <v>1</v>
      </c>
      <c r="Q10" s="38"/>
    </row>
    <row r="11" spans="1:17" ht="15">
      <c r="A11" s="39">
        <f t="shared" si="0"/>
        <v>2</v>
      </c>
      <c r="B11" s="33" t="str">
        <f t="shared" si="1"/>
        <v>FINALE</v>
      </c>
      <c r="C11" s="71" t="s">
        <v>146</v>
      </c>
      <c r="D11" s="51" t="s">
        <v>84</v>
      </c>
      <c r="E11" s="41"/>
      <c r="F11" s="66" t="s">
        <v>48</v>
      </c>
      <c r="G11" s="46">
        <v>15.74</v>
      </c>
      <c r="H11" s="46">
        <v>15.75</v>
      </c>
      <c r="I11" s="47">
        <f t="shared" si="2"/>
        <v>15.74</v>
      </c>
      <c r="J11" s="65">
        <f t="shared" si="3"/>
        <v>2</v>
      </c>
      <c r="K11" s="4" t="e">
        <f t="shared" si="4"/>
        <v>#N/A</v>
      </c>
      <c r="L11" s="29"/>
      <c r="M11" s="30">
        <v>15.29</v>
      </c>
      <c r="N11" s="30"/>
      <c r="O11" s="4">
        <f t="shared" si="5"/>
        <v>15.29</v>
      </c>
      <c r="P11" s="65">
        <f t="shared" si="6"/>
        <v>2</v>
      </c>
      <c r="Q11" s="38"/>
    </row>
    <row r="12" spans="1:17" ht="15">
      <c r="A12" s="39">
        <f t="shared" si="0"/>
        <v>3</v>
      </c>
      <c r="B12" s="33" t="str">
        <f t="shared" si="1"/>
        <v>FINALE</v>
      </c>
      <c r="C12" s="72" t="s">
        <v>147</v>
      </c>
      <c r="D12" s="49" t="s">
        <v>148</v>
      </c>
      <c r="E12" s="42"/>
      <c r="F12" s="55"/>
      <c r="G12" s="46">
        <v>18.94</v>
      </c>
      <c r="H12" s="46">
        <v>21.48</v>
      </c>
      <c r="I12" s="47">
        <f t="shared" si="2"/>
        <v>18.94</v>
      </c>
      <c r="J12" s="65">
        <f t="shared" si="3"/>
        <v>3</v>
      </c>
      <c r="K12" s="4">
        <f t="shared" si="4"/>
      </c>
      <c r="L12" s="29"/>
      <c r="M12" s="30">
        <v>17.76</v>
      </c>
      <c r="N12" s="30"/>
      <c r="O12" s="4">
        <f t="shared" si="5"/>
        <v>17.76</v>
      </c>
      <c r="P12" s="65">
        <f t="shared" si="6"/>
        <v>3</v>
      </c>
      <c r="Q12" s="38"/>
    </row>
    <row r="13" spans="1:17" ht="15">
      <c r="A13" s="39">
        <f t="shared" si="0"/>
        <v>4</v>
      </c>
      <c r="B13" s="33">
        <f t="shared" si="1"/>
      </c>
      <c r="C13" s="73" t="s">
        <v>153</v>
      </c>
      <c r="D13" s="51" t="s">
        <v>154</v>
      </c>
      <c r="E13" s="45"/>
      <c r="F13" s="55" t="s">
        <v>53</v>
      </c>
      <c r="G13" s="46">
        <v>20.36</v>
      </c>
      <c r="H13" s="46">
        <v>22.03</v>
      </c>
      <c r="I13" s="47">
        <f t="shared" si="2"/>
        <v>20.36</v>
      </c>
      <c r="J13" s="65">
        <f t="shared" si="3"/>
        <v>4</v>
      </c>
      <c r="K13" s="4">
        <f t="shared" si="4"/>
      </c>
      <c r="L13" s="29"/>
      <c r="M13" s="30">
        <v>19.29</v>
      </c>
      <c r="N13" s="30"/>
      <c r="O13" s="4">
        <f t="shared" si="5"/>
        <v>19.29</v>
      </c>
      <c r="P13" s="65">
        <f t="shared" si="6"/>
        <v>4</v>
      </c>
      <c r="Q13" s="38">
        <f aca="true" t="shared" si="7" ref="Q13:Q32">IF(P13="","",IF(COUNTIF($Q$11:$Q$86,P13)&gt;1,"=",""))</f>
      </c>
    </row>
    <row r="14" spans="1:17" ht="15">
      <c r="A14" s="39">
        <f t="shared" si="0"/>
        <v>5</v>
      </c>
      <c r="B14" s="33">
        <f t="shared" si="1"/>
      </c>
      <c r="C14" s="71" t="s">
        <v>151</v>
      </c>
      <c r="D14" s="51" t="s">
        <v>152</v>
      </c>
      <c r="E14" s="41"/>
      <c r="F14" s="55" t="s">
        <v>63</v>
      </c>
      <c r="G14" s="46">
        <v>26.03</v>
      </c>
      <c r="H14" s="46">
        <v>26.03</v>
      </c>
      <c r="I14" s="47">
        <f t="shared" si="2"/>
        <v>26.03</v>
      </c>
      <c r="J14" s="65">
        <f t="shared" si="3"/>
        <v>5</v>
      </c>
      <c r="K14" s="4">
        <f t="shared" si="4"/>
      </c>
      <c r="L14" s="29"/>
      <c r="M14" s="30"/>
      <c r="N14" s="30"/>
      <c r="O14" s="4">
        <f t="shared" si="5"/>
      </c>
      <c r="P14" s="65">
        <f t="shared" si="6"/>
      </c>
      <c r="Q14" s="38">
        <f t="shared" si="7"/>
      </c>
    </row>
    <row r="15" spans="1:17" ht="12.75">
      <c r="A15" s="39">
        <f t="shared" si="0"/>
      </c>
      <c r="B15" s="33">
        <f t="shared" si="1"/>
      </c>
      <c r="C15" s="45"/>
      <c r="D15" s="45"/>
      <c r="E15" s="45"/>
      <c r="F15" s="45"/>
      <c r="G15" s="46"/>
      <c r="H15" s="46"/>
      <c r="I15" s="47">
        <f t="shared" si="2"/>
      </c>
      <c r="J15" s="65">
        <f t="shared" si="3"/>
      </c>
      <c r="K15" s="4">
        <f t="shared" si="4"/>
      </c>
      <c r="L15" s="29"/>
      <c r="M15" s="30"/>
      <c r="N15" s="30"/>
      <c r="O15" s="4">
        <f t="shared" si="5"/>
      </c>
      <c r="P15" s="65">
        <f t="shared" si="6"/>
      </c>
      <c r="Q15" s="38">
        <f t="shared" si="7"/>
      </c>
    </row>
    <row r="16" spans="1:17" ht="12.75">
      <c r="A16" s="39">
        <f t="shared" si="0"/>
      </c>
      <c r="B16" s="33">
        <f t="shared" si="1"/>
      </c>
      <c r="C16" s="45"/>
      <c r="D16" s="45"/>
      <c r="E16" s="45"/>
      <c r="F16" s="45"/>
      <c r="G16" s="46"/>
      <c r="H16" s="46"/>
      <c r="I16" s="47">
        <f t="shared" si="2"/>
      </c>
      <c r="J16" s="65">
        <f t="shared" si="3"/>
      </c>
      <c r="K16" s="4">
        <f t="shared" si="4"/>
      </c>
      <c r="L16" s="29"/>
      <c r="M16" s="30"/>
      <c r="N16" s="30"/>
      <c r="O16" s="4">
        <f t="shared" si="5"/>
      </c>
      <c r="P16" s="65">
        <f t="shared" si="6"/>
      </c>
      <c r="Q16" s="38">
        <f t="shared" si="7"/>
      </c>
    </row>
    <row r="17" spans="1:17" ht="12.75">
      <c r="A17" s="39">
        <f t="shared" si="0"/>
      </c>
      <c r="B17" s="33">
        <f t="shared" si="1"/>
      </c>
      <c r="C17" s="45"/>
      <c r="D17" s="45"/>
      <c r="E17" s="45"/>
      <c r="F17" s="45"/>
      <c r="G17" s="46"/>
      <c r="H17" s="46"/>
      <c r="I17" s="47">
        <f t="shared" si="2"/>
      </c>
      <c r="J17" s="65">
        <f t="shared" si="3"/>
      </c>
      <c r="K17" s="4">
        <f t="shared" si="4"/>
      </c>
      <c r="L17" s="29"/>
      <c r="M17" s="30"/>
      <c r="N17" s="30"/>
      <c r="O17" s="4">
        <f t="shared" si="5"/>
      </c>
      <c r="P17" s="65">
        <f t="shared" si="6"/>
      </c>
      <c r="Q17" s="38">
        <f t="shared" si="7"/>
      </c>
    </row>
    <row r="18" spans="1:17" ht="12.75">
      <c r="A18" s="39">
        <f t="shared" si="0"/>
      </c>
      <c r="B18" s="33">
        <f t="shared" si="1"/>
      </c>
      <c r="C18" s="45"/>
      <c r="D18" s="45"/>
      <c r="E18" s="45"/>
      <c r="F18" s="45"/>
      <c r="G18" s="46"/>
      <c r="H18" s="46"/>
      <c r="I18" s="47">
        <f t="shared" si="2"/>
      </c>
      <c r="J18" s="65">
        <f t="shared" si="3"/>
      </c>
      <c r="K18" s="4">
        <f t="shared" si="4"/>
      </c>
      <c r="L18" s="29"/>
      <c r="M18" s="30"/>
      <c r="N18" s="30"/>
      <c r="O18" s="4">
        <f t="shared" si="5"/>
      </c>
      <c r="P18" s="65">
        <f t="shared" si="6"/>
      </c>
      <c r="Q18" s="38">
        <f t="shared" si="7"/>
      </c>
    </row>
    <row r="19" spans="1:17" ht="12.75">
      <c r="A19" s="39">
        <f t="shared" si="0"/>
      </c>
      <c r="B19" s="33">
        <f t="shared" si="1"/>
      </c>
      <c r="C19" s="45"/>
      <c r="D19" s="45"/>
      <c r="E19" s="45"/>
      <c r="F19" s="45"/>
      <c r="G19" s="46"/>
      <c r="H19" s="46"/>
      <c r="I19" s="47">
        <f t="shared" si="2"/>
      </c>
      <c r="J19" s="65">
        <f t="shared" si="3"/>
      </c>
      <c r="K19" s="4">
        <f t="shared" si="4"/>
      </c>
      <c r="L19" s="29"/>
      <c r="M19" s="30"/>
      <c r="N19" s="30"/>
      <c r="O19" s="4">
        <f t="shared" si="5"/>
      </c>
      <c r="P19" s="65">
        <f t="shared" si="6"/>
      </c>
      <c r="Q19" s="38">
        <f t="shared" si="7"/>
      </c>
    </row>
    <row r="20" spans="1:17" ht="12.75">
      <c r="A20" s="39">
        <f t="shared" si="0"/>
      </c>
      <c r="B20" s="33">
        <f t="shared" si="1"/>
      </c>
      <c r="C20" s="45"/>
      <c r="D20" s="45"/>
      <c r="E20" s="45"/>
      <c r="F20" s="45"/>
      <c r="G20" s="46"/>
      <c r="H20" s="46"/>
      <c r="I20" s="47">
        <f t="shared" si="2"/>
      </c>
      <c r="J20" s="65">
        <f t="shared" si="3"/>
      </c>
      <c r="K20" s="4">
        <f t="shared" si="4"/>
      </c>
      <c r="L20" s="29"/>
      <c r="M20" s="30"/>
      <c r="N20" s="30"/>
      <c r="O20" s="4">
        <f t="shared" si="5"/>
      </c>
      <c r="P20" s="65">
        <f t="shared" si="6"/>
      </c>
      <c r="Q20" s="38">
        <f t="shared" si="7"/>
      </c>
    </row>
    <row r="21" spans="1:17" ht="12.75">
      <c r="A21" s="39">
        <f t="shared" si="0"/>
      </c>
      <c r="B21" s="33">
        <f t="shared" si="1"/>
      </c>
      <c r="C21" s="45"/>
      <c r="D21" s="45"/>
      <c r="E21" s="45"/>
      <c r="F21" s="45"/>
      <c r="G21" s="46"/>
      <c r="H21" s="46"/>
      <c r="I21" s="47">
        <f t="shared" si="2"/>
      </c>
      <c r="J21" s="65">
        <f t="shared" si="3"/>
      </c>
      <c r="K21" s="4">
        <f t="shared" si="4"/>
      </c>
      <c r="L21" s="29"/>
      <c r="M21" s="30"/>
      <c r="N21" s="30"/>
      <c r="O21" s="4">
        <f t="shared" si="5"/>
      </c>
      <c r="P21" s="65">
        <f t="shared" si="6"/>
      </c>
      <c r="Q21" s="38">
        <f t="shared" si="7"/>
      </c>
    </row>
    <row r="22" spans="1:17" ht="12.75">
      <c r="A22" s="39">
        <f t="shared" si="0"/>
      </c>
      <c r="B22" s="33">
        <f t="shared" si="1"/>
      </c>
      <c r="C22" s="45"/>
      <c r="D22" s="45"/>
      <c r="E22" s="45"/>
      <c r="F22" s="45"/>
      <c r="G22" s="46"/>
      <c r="H22" s="46"/>
      <c r="I22" s="47">
        <f t="shared" si="2"/>
      </c>
      <c r="J22" s="65">
        <f t="shared" si="3"/>
      </c>
      <c r="K22" s="4">
        <f t="shared" si="4"/>
      </c>
      <c r="L22" s="29"/>
      <c r="M22" s="30"/>
      <c r="N22" s="30"/>
      <c r="O22" s="4">
        <f t="shared" si="5"/>
      </c>
      <c r="P22" s="65">
        <f t="shared" si="6"/>
      </c>
      <c r="Q22" s="38">
        <f t="shared" si="7"/>
      </c>
    </row>
    <row r="23" spans="1:17" ht="12.75">
      <c r="A23" s="39">
        <f t="shared" si="0"/>
      </c>
      <c r="B23" s="33">
        <f t="shared" si="1"/>
      </c>
      <c r="C23" s="45"/>
      <c r="D23" s="45"/>
      <c r="E23" s="45"/>
      <c r="F23" s="45"/>
      <c r="G23" s="46"/>
      <c r="H23" s="46"/>
      <c r="I23" s="47">
        <f t="shared" si="2"/>
      </c>
      <c r="J23" s="65">
        <f t="shared" si="3"/>
      </c>
      <c r="K23" s="4">
        <f t="shared" si="4"/>
      </c>
      <c r="L23" s="29"/>
      <c r="M23" s="30"/>
      <c r="N23" s="30"/>
      <c r="O23" s="4">
        <f t="shared" si="5"/>
      </c>
      <c r="P23" s="65">
        <f t="shared" si="6"/>
      </c>
      <c r="Q23" s="38">
        <f t="shared" si="7"/>
      </c>
    </row>
    <row r="24" spans="1:17" ht="12.75">
      <c r="A24" s="39">
        <f t="shared" si="0"/>
      </c>
      <c r="B24" s="33">
        <f t="shared" si="1"/>
      </c>
      <c r="C24" s="45"/>
      <c r="D24" s="45"/>
      <c r="E24" s="45"/>
      <c r="F24" s="45"/>
      <c r="G24" s="46"/>
      <c r="H24" s="46"/>
      <c r="I24" s="47">
        <f t="shared" si="2"/>
      </c>
      <c r="J24" s="65">
        <f t="shared" si="3"/>
      </c>
      <c r="K24" s="4">
        <f t="shared" si="4"/>
      </c>
      <c r="L24" s="29"/>
      <c r="M24" s="30"/>
      <c r="N24" s="30"/>
      <c r="O24" s="4">
        <f t="shared" si="5"/>
      </c>
      <c r="P24" s="65">
        <f t="shared" si="6"/>
      </c>
      <c r="Q24" s="38">
        <f t="shared" si="7"/>
      </c>
    </row>
    <row r="25" spans="1:17" ht="12.75">
      <c r="A25" s="39">
        <f t="shared" si="0"/>
      </c>
      <c r="B25" s="33">
        <f t="shared" si="1"/>
      </c>
      <c r="C25" s="45"/>
      <c r="D25" s="45"/>
      <c r="E25" s="45"/>
      <c r="F25" s="45"/>
      <c r="G25" s="46"/>
      <c r="H25" s="46"/>
      <c r="I25" s="47">
        <f t="shared" si="2"/>
      </c>
      <c r="J25" s="65">
        <f t="shared" si="3"/>
      </c>
      <c r="K25" s="4">
        <f t="shared" si="4"/>
      </c>
      <c r="L25" s="29"/>
      <c r="M25" s="30"/>
      <c r="N25" s="30"/>
      <c r="O25" s="4">
        <f t="shared" si="5"/>
      </c>
      <c r="P25" s="65">
        <f t="shared" si="6"/>
      </c>
      <c r="Q25" s="38">
        <f t="shared" si="7"/>
      </c>
    </row>
    <row r="26" spans="1:17" ht="12.75">
      <c r="A26" s="39">
        <f t="shared" si="0"/>
      </c>
      <c r="B26" s="33">
        <f t="shared" si="1"/>
      </c>
      <c r="C26" s="45"/>
      <c r="D26" s="45"/>
      <c r="E26" s="45"/>
      <c r="F26" s="45"/>
      <c r="G26" s="46"/>
      <c r="H26" s="46"/>
      <c r="I26" s="47">
        <f t="shared" si="2"/>
      </c>
      <c r="J26" s="65">
        <f t="shared" si="3"/>
      </c>
      <c r="K26" s="4">
        <f t="shared" si="4"/>
      </c>
      <c r="L26" s="29"/>
      <c r="M26" s="30"/>
      <c r="N26" s="30"/>
      <c r="O26" s="4">
        <f t="shared" si="5"/>
      </c>
      <c r="P26" s="65">
        <f t="shared" si="6"/>
      </c>
      <c r="Q26" s="38">
        <f t="shared" si="7"/>
      </c>
    </row>
    <row r="27" spans="1:17" ht="12.75">
      <c r="A27" s="39">
        <f t="shared" si="0"/>
      </c>
      <c r="B27" s="33">
        <f t="shared" si="1"/>
      </c>
      <c r="C27" s="45"/>
      <c r="D27" s="45"/>
      <c r="E27" s="45"/>
      <c r="F27" s="45"/>
      <c r="G27" s="46"/>
      <c r="H27" s="46"/>
      <c r="I27" s="47">
        <f t="shared" si="2"/>
      </c>
      <c r="J27" s="65">
        <f t="shared" si="3"/>
      </c>
      <c r="K27" s="4">
        <f t="shared" si="4"/>
      </c>
      <c r="L27" s="29"/>
      <c r="M27" s="30"/>
      <c r="N27" s="30"/>
      <c r="O27" s="4">
        <f t="shared" si="5"/>
      </c>
      <c r="P27" s="65">
        <f t="shared" si="6"/>
      </c>
      <c r="Q27" s="38">
        <f t="shared" si="7"/>
      </c>
    </row>
    <row r="28" spans="1:17" ht="12.75">
      <c r="A28" s="39">
        <f t="shared" si="0"/>
      </c>
      <c r="B28" s="33">
        <f t="shared" si="1"/>
      </c>
      <c r="C28" s="45"/>
      <c r="D28" s="45"/>
      <c r="E28" s="45"/>
      <c r="F28" s="45"/>
      <c r="G28" s="46"/>
      <c r="H28" s="46"/>
      <c r="I28" s="47">
        <f t="shared" si="2"/>
      </c>
      <c r="J28" s="65">
        <f t="shared" si="3"/>
      </c>
      <c r="K28" s="4">
        <f t="shared" si="4"/>
      </c>
      <c r="L28" s="29"/>
      <c r="M28" s="30"/>
      <c r="N28" s="30"/>
      <c r="O28" s="4">
        <f t="shared" si="5"/>
      </c>
      <c r="P28" s="65">
        <f t="shared" si="6"/>
      </c>
      <c r="Q28" s="38">
        <f t="shared" si="7"/>
      </c>
    </row>
    <row r="29" spans="1:17" ht="12.75">
      <c r="A29" s="39">
        <f t="shared" si="0"/>
      </c>
      <c r="B29" s="33">
        <f t="shared" si="1"/>
      </c>
      <c r="C29" s="45"/>
      <c r="D29" s="45"/>
      <c r="E29" s="45"/>
      <c r="F29" s="45"/>
      <c r="G29" s="46"/>
      <c r="H29" s="46"/>
      <c r="I29" s="47">
        <f t="shared" si="2"/>
      </c>
      <c r="J29" s="65">
        <f t="shared" si="3"/>
      </c>
      <c r="K29" s="4">
        <f t="shared" si="4"/>
      </c>
      <c r="L29" s="29"/>
      <c r="M29" s="30"/>
      <c r="N29" s="30"/>
      <c r="O29" s="4">
        <f t="shared" si="5"/>
      </c>
      <c r="P29" s="65">
        <f t="shared" si="6"/>
      </c>
      <c r="Q29" s="38">
        <f t="shared" si="7"/>
      </c>
    </row>
    <row r="30" spans="1:17" ht="12.75">
      <c r="A30" s="39">
        <f t="shared" si="0"/>
      </c>
      <c r="B30" s="33">
        <f t="shared" si="1"/>
      </c>
      <c r="C30" s="45"/>
      <c r="D30" s="45"/>
      <c r="E30" s="45"/>
      <c r="F30" s="45"/>
      <c r="G30" s="46"/>
      <c r="H30" s="46"/>
      <c r="I30" s="47">
        <f t="shared" si="2"/>
      </c>
      <c r="J30" s="65">
        <f t="shared" si="3"/>
      </c>
      <c r="K30" s="4">
        <f t="shared" si="4"/>
      </c>
      <c r="L30" s="29"/>
      <c r="M30" s="30"/>
      <c r="N30" s="30"/>
      <c r="O30" s="4">
        <f t="shared" si="5"/>
      </c>
      <c r="P30" s="65">
        <f t="shared" si="6"/>
      </c>
      <c r="Q30" s="38">
        <f t="shared" si="7"/>
      </c>
    </row>
    <row r="31" spans="1:17" ht="12.75">
      <c r="A31" s="39">
        <f t="shared" si="0"/>
      </c>
      <c r="B31" s="33">
        <f t="shared" si="1"/>
      </c>
      <c r="C31" s="45"/>
      <c r="D31" s="45"/>
      <c r="E31" s="45"/>
      <c r="F31" s="45"/>
      <c r="G31" s="46"/>
      <c r="H31" s="46"/>
      <c r="I31" s="47">
        <f t="shared" si="2"/>
      </c>
      <c r="J31" s="65">
        <f t="shared" si="3"/>
      </c>
      <c r="K31" s="4">
        <f t="shared" si="4"/>
      </c>
      <c r="L31" s="29"/>
      <c r="M31" s="30"/>
      <c r="N31" s="30"/>
      <c r="O31" s="4">
        <f t="shared" si="5"/>
      </c>
      <c r="P31" s="65">
        <f t="shared" si="6"/>
      </c>
      <c r="Q31" s="38">
        <f t="shared" si="7"/>
      </c>
    </row>
    <row r="32" spans="1:17" ht="12.75">
      <c r="A32" s="39">
        <f t="shared" si="0"/>
      </c>
      <c r="B32" s="33">
        <f t="shared" si="1"/>
      </c>
      <c r="C32" s="45"/>
      <c r="D32" s="45"/>
      <c r="E32" s="45"/>
      <c r="F32" s="45"/>
      <c r="G32" s="46"/>
      <c r="H32" s="46"/>
      <c r="I32" s="47">
        <f t="shared" si="2"/>
      </c>
      <c r="J32" s="65">
        <f t="shared" si="3"/>
      </c>
      <c r="K32" s="4">
        <f t="shared" si="4"/>
      </c>
      <c r="L32" s="29"/>
      <c r="M32" s="30"/>
      <c r="N32" s="30"/>
      <c r="O32" s="4">
        <f t="shared" si="5"/>
      </c>
      <c r="P32" s="65">
        <f t="shared" si="6"/>
      </c>
      <c r="Q32" s="38">
        <f t="shared" si="7"/>
      </c>
    </row>
    <row r="33" spans="1:17" ht="12.75">
      <c r="A33" s="2"/>
      <c r="B33" s="2"/>
      <c r="C33" s="6"/>
      <c r="D33" s="6"/>
      <c r="E33" s="6"/>
      <c r="F33" s="6"/>
      <c r="G33" s="6"/>
      <c r="H33" s="2"/>
      <c r="I33" s="2"/>
      <c r="J33" s="2"/>
      <c r="K33" s="2"/>
      <c r="L33" s="2"/>
      <c r="M33" s="2"/>
      <c r="N33" s="6"/>
      <c r="O33" s="2"/>
      <c r="P33" s="2"/>
      <c r="Q33" s="2"/>
    </row>
    <row r="34" spans="1:17" ht="12.75">
      <c r="A34" s="2"/>
      <c r="B34" s="2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6"/>
      <c r="O34" s="2"/>
      <c r="P34" s="2"/>
      <c r="Q34" s="2"/>
    </row>
    <row r="35" spans="1:17" ht="12.75">
      <c r="A35" s="31" t="s">
        <v>15</v>
      </c>
      <c r="B35" s="2"/>
      <c r="C35" s="6"/>
      <c r="D35" s="6">
        <f>COUNTA(D10:D32)</f>
        <v>5</v>
      </c>
      <c r="E35" s="6"/>
      <c r="F35" s="6"/>
      <c r="G35" s="6"/>
      <c r="H35" s="2"/>
      <c r="I35" s="2"/>
      <c r="J35" s="2"/>
      <c r="K35" s="2"/>
      <c r="L35" s="2"/>
      <c r="M35" s="2"/>
      <c r="N35" s="6"/>
      <c r="O35" s="2"/>
      <c r="P35" s="2"/>
      <c r="Q35" s="2"/>
    </row>
    <row r="36" spans="1:17" ht="12.75">
      <c r="A36" s="2" t="s">
        <v>16</v>
      </c>
      <c r="B36" s="2"/>
      <c r="C36" s="6"/>
      <c r="D36" s="6">
        <f>IF(D35&lt;=5,3,IF(D35&lt;=7,4,IF(D35&lt;=14,5,IF(D35&lt;=19,6,8))))</f>
        <v>3</v>
      </c>
      <c r="E36" s="6"/>
      <c r="F36" s="6"/>
      <c r="G36" s="6"/>
      <c r="H36" s="2"/>
      <c r="I36" s="2"/>
      <c r="J36" s="2"/>
      <c r="K36" s="2"/>
      <c r="L36" s="2"/>
      <c r="M36" s="2"/>
      <c r="N36" s="6"/>
      <c r="O36" s="2"/>
      <c r="P36" s="2"/>
      <c r="Q36" s="2"/>
    </row>
  </sheetData>
  <sheetProtection/>
  <mergeCells count="12">
    <mergeCell ref="C5:D5"/>
    <mergeCell ref="A6:B6"/>
    <mergeCell ref="C6:D6"/>
    <mergeCell ref="A8:F8"/>
    <mergeCell ref="J8:K8"/>
    <mergeCell ref="P8:Q8"/>
    <mergeCell ref="A1:B1"/>
    <mergeCell ref="C1:D1"/>
    <mergeCell ref="A2:B2"/>
    <mergeCell ref="C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699561 Alberta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Weldon;Eric Lachance</dc:creator>
  <cp:keywords/>
  <dc:description/>
  <cp:lastModifiedBy>FQME-Eric</cp:lastModifiedBy>
  <cp:lastPrinted>2015-05-04T21:48:26Z</cp:lastPrinted>
  <dcterms:created xsi:type="dcterms:W3CDTF">2004-09-11T17:02:07Z</dcterms:created>
  <dcterms:modified xsi:type="dcterms:W3CDTF">2015-05-05T15:33:00Z</dcterms:modified>
  <cp:category/>
  <cp:version/>
  <cp:contentType/>
  <cp:contentStatus/>
</cp:coreProperties>
</file>